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A97078CB-CED4-488B-B87D-B7B289C28367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2022" sheetId="1" r:id="rId1"/>
    <sheet name="отгрузка" sheetId="2" state="hidden" r:id="rId2"/>
  </sheets>
  <definedNames>
    <definedName name="_xlnm.Print_Area" localSheetId="0">'2022'!$A$1:$H$179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0" i="1"/>
  <c r="D19" i="1"/>
  <c r="H178" i="1" l="1"/>
  <c r="H177" i="1"/>
  <c r="H174" i="1"/>
  <c r="H175" i="1"/>
  <c r="H173" i="1"/>
  <c r="H170" i="1"/>
  <c r="H169" i="1"/>
  <c r="H168" i="1"/>
  <c r="H167" i="1"/>
  <c r="H166" i="1"/>
  <c r="H161" i="1"/>
  <c r="H160" i="1"/>
  <c r="H159" i="1"/>
  <c r="H158" i="1"/>
  <c r="H157" i="1"/>
  <c r="H156" i="1"/>
  <c r="H150" i="1"/>
  <c r="H151" i="1"/>
  <c r="H152" i="1"/>
  <c r="H153" i="1"/>
  <c r="H154" i="1"/>
  <c r="H149" i="1"/>
  <c r="H146" i="1"/>
  <c r="H142" i="1"/>
  <c r="H143" i="1"/>
  <c r="H144" i="1"/>
  <c r="H139" i="1"/>
  <c r="H140" i="1"/>
  <c r="H141" i="1"/>
  <c r="H138" i="1"/>
  <c r="H135" i="1"/>
  <c r="H134" i="1"/>
  <c r="H131" i="1"/>
  <c r="H124" i="1"/>
  <c r="H125" i="1"/>
  <c r="H126" i="1"/>
  <c r="H127" i="1"/>
  <c r="H128" i="1"/>
  <c r="H129" i="1"/>
  <c r="H123" i="1"/>
  <c r="H121" i="1"/>
  <c r="H120" i="1"/>
  <c r="H119" i="1"/>
  <c r="H118" i="1"/>
  <c r="H117" i="1"/>
  <c r="H94" i="1"/>
  <c r="H15" i="1"/>
  <c r="H9" i="1"/>
  <c r="H113" i="1"/>
  <c r="H114" i="1"/>
  <c r="H115" i="1"/>
  <c r="H87" i="1"/>
  <c r="H88" i="1"/>
  <c r="H90" i="1"/>
  <c r="H91" i="1"/>
  <c r="H92" i="1"/>
  <c r="H93" i="1"/>
  <c r="H97" i="1"/>
  <c r="H98" i="1"/>
  <c r="H99" i="1"/>
  <c r="H100" i="1"/>
  <c r="H101" i="1"/>
  <c r="H102" i="1"/>
  <c r="H103" i="1"/>
  <c r="H105" i="1"/>
  <c r="H106" i="1"/>
  <c r="H107" i="1"/>
  <c r="H108" i="1"/>
  <c r="H109" i="1"/>
  <c r="H110" i="1"/>
  <c r="H112" i="1"/>
  <c r="H81" i="1"/>
  <c r="H82" i="1"/>
  <c r="H84" i="1"/>
  <c r="H85" i="1"/>
  <c r="H86" i="1"/>
  <c r="H73" i="1"/>
  <c r="H74" i="1"/>
  <c r="H75" i="1"/>
  <c r="H76" i="1"/>
  <c r="H78" i="1"/>
  <c r="H79" i="1"/>
  <c r="H80" i="1"/>
  <c r="H68" i="1"/>
  <c r="H70" i="1"/>
  <c r="H71" i="1"/>
  <c r="H67" i="1"/>
  <c r="H58" i="1"/>
  <c r="H59" i="1"/>
  <c r="H61" i="1"/>
  <c r="H64" i="1"/>
  <c r="H65" i="1"/>
  <c r="H55" i="1"/>
  <c r="H43" i="1"/>
  <c r="H44" i="1"/>
  <c r="H46" i="1"/>
  <c r="H47" i="1"/>
  <c r="H37" i="1"/>
  <c r="H40" i="1"/>
  <c r="H41" i="1"/>
  <c r="H28" i="1"/>
  <c r="H29" i="1"/>
  <c r="H31" i="1"/>
  <c r="H33" i="1"/>
  <c r="H34" i="1"/>
  <c r="H35" i="1"/>
  <c r="H16" i="1"/>
  <c r="H17" i="1"/>
  <c r="H25" i="1"/>
  <c r="H13" i="1"/>
  <c r="H14" i="1"/>
  <c r="H6" i="1"/>
  <c r="H7" i="1"/>
  <c r="H8" i="1"/>
  <c r="H5" i="1"/>
  <c r="H11" i="1"/>
  <c r="F69" i="1"/>
  <c r="H69" i="1" s="1"/>
  <c r="F63" i="1"/>
  <c r="H63" i="1" s="1"/>
  <c r="F57" i="1"/>
  <c r="H57" i="1" s="1"/>
  <c r="F45" i="1"/>
  <c r="H45" i="1" s="1"/>
  <c r="F39" i="1"/>
  <c r="H39" i="1" s="1"/>
  <c r="F27" i="1"/>
  <c r="H27" i="1" s="1"/>
  <c r="G23" i="1"/>
  <c r="H23" i="1" s="1"/>
  <c r="F23" i="1"/>
  <c r="G22" i="1"/>
  <c r="H22" i="1" s="1"/>
  <c r="F22" i="1"/>
  <c r="G20" i="1"/>
  <c r="G12" i="1" s="1"/>
  <c r="H12" i="1" s="1"/>
  <c r="F20" i="1"/>
  <c r="G19" i="1"/>
  <c r="G21" i="1" s="1"/>
  <c r="H21" i="1" s="1"/>
  <c r="F19" i="1"/>
  <c r="F21" i="1" s="1"/>
  <c r="H20" i="1" l="1"/>
  <c r="H19" i="1"/>
  <c r="A163" i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5" i="1" s="1"/>
  <c r="A156" i="1"/>
  <c r="A150" i="1"/>
  <c r="A151" i="1" s="1"/>
  <c r="A132" i="1"/>
  <c r="A133" i="1" s="1"/>
  <c r="A134" i="1" s="1"/>
  <c r="A135" i="1" s="1"/>
  <c r="A109" i="1"/>
  <c r="A110" i="1" s="1"/>
  <c r="A6" i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9" i="1" s="1"/>
  <c r="A20" i="1" s="1"/>
  <c r="A21" i="1" s="1"/>
  <c r="A22" i="1" s="1"/>
  <c r="A32" i="1"/>
  <c r="A33" i="1" s="1"/>
  <c r="A34" i="1" s="1"/>
  <c r="A35" i="1" s="1"/>
  <c r="A38" i="1"/>
  <c r="A39" i="1" s="1"/>
  <c r="A40" i="1" s="1"/>
  <c r="A41" i="1" s="1"/>
  <c r="A44" i="1"/>
  <c r="A45" i="1" s="1"/>
  <c r="A46" i="1" s="1"/>
  <c r="A47" i="1" s="1"/>
  <c r="A50" i="1"/>
  <c r="A51" i="1" s="1"/>
  <c r="A52" i="1" s="1"/>
  <c r="A53" i="1" s="1"/>
  <c r="A56" i="1"/>
  <c r="A57" i="1" s="1"/>
  <c r="A58" i="1" s="1"/>
  <c r="A59" i="1" s="1"/>
  <c r="A62" i="1"/>
  <c r="A63" i="1" s="1"/>
  <c r="A64" i="1" s="1"/>
  <c r="A65" i="1" s="1"/>
  <c r="A68" i="1"/>
  <c r="A69" i="1" s="1"/>
  <c r="A71" i="1" s="1"/>
  <c r="A73" i="1" s="1"/>
  <c r="A74" i="1" s="1"/>
  <c r="A75" i="1" s="1"/>
  <c r="A76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7" i="1" s="1"/>
  <c r="A98" i="1" s="1"/>
  <c r="A100" i="1"/>
  <c r="A101" i="1" s="1"/>
  <c r="A102" i="1" s="1"/>
  <c r="A23" i="1" l="1"/>
  <c r="A25" i="1"/>
  <c r="A26" i="1" s="1"/>
  <c r="A27" i="1" s="1"/>
  <c r="A28" i="1" s="1"/>
</calcChain>
</file>

<file path=xl/sharedStrings.xml><?xml version="1.0" encoding="utf-8"?>
<sst xmlns="http://schemas.openxmlformats.org/spreadsheetml/2006/main" count="335" uniqueCount="159">
  <si>
    <t>№ п.п.</t>
  </si>
  <si>
    <t xml:space="preserve">Наименование показателя </t>
  </si>
  <si>
    <t>РАЗДЕЛ I РАЗВИТИЕ ЭКОНОМИЧЕСКОГО ПОТЕНЦИАЛА</t>
  </si>
  <si>
    <t>Промышленность</t>
  </si>
  <si>
    <t>Агропромышленный комплекс</t>
  </si>
  <si>
    <t>Туризм</t>
  </si>
  <si>
    <t>Торговля и потребительский рынок</t>
  </si>
  <si>
    <t xml:space="preserve">Малое предпринимательство </t>
  </si>
  <si>
    <t>Имущественные и земельные отношения</t>
  </si>
  <si>
    <t>Количество земельных участков, ед.</t>
  </si>
  <si>
    <t>РАЗДЕЛ II РАЗВИТИЕ СОЦИАЛЬНОЙ СФЕРЫ</t>
  </si>
  <si>
    <t>Молодежная политика</t>
  </si>
  <si>
    <t>Доля молодых людей, участвующих в мероприятиях (конкурсах, фестивалях, олимпиадах) научно-технической и социально-значимой направленности, в общем количестве молодежи, %</t>
  </si>
  <si>
    <t>Культура</t>
  </si>
  <si>
    <t>Обеспеченность библиотеками, % от нормативной потребности</t>
  </si>
  <si>
    <t>Образование</t>
  </si>
  <si>
    <t>Здравоохранение</t>
  </si>
  <si>
    <t>Младенческая смертность, на 1 тыс. родившихся живыми</t>
  </si>
  <si>
    <t>Материнская смертность, на 100 тыс. родившихся живыми</t>
  </si>
  <si>
    <t xml:space="preserve">Смертность населения (без показателя смертности от внешних причин), количество умерших на 100 тыс. чел. </t>
  </si>
  <si>
    <t>Средняя продолжительность жизни, лет</t>
  </si>
  <si>
    <t>Среднемесячная  заработная плата, руб.</t>
  </si>
  <si>
    <t>Физическая культура</t>
  </si>
  <si>
    <t>Социальная защита населения</t>
  </si>
  <si>
    <t>Социальная поддержка семьи и детей</t>
  </si>
  <si>
    <t>Доля детей оставшихся без попечения родителей, переданных:</t>
  </si>
  <si>
    <t>Безопасность жизнедеятельности</t>
  </si>
  <si>
    <t>РАЗДЕЛ III РАЗВИТИЕ ИНФРАСТРУКТУРЫ</t>
  </si>
  <si>
    <t>Строительство</t>
  </si>
  <si>
    <t>Жилищно-коммунальное хозяйство</t>
  </si>
  <si>
    <t>Транспорт и транспортная инфраструктура</t>
  </si>
  <si>
    <t xml:space="preserve">Связь, инфраструктура связи и информатизация </t>
  </si>
  <si>
    <t>Электросетевая инфраструктура</t>
  </si>
  <si>
    <t>Численность трудоспособного населения</t>
  </si>
  <si>
    <t xml:space="preserve"> тыс. чел</t>
  </si>
  <si>
    <t>Численность занятых в экономике</t>
  </si>
  <si>
    <t>Уровень общей безработицы</t>
  </si>
  <si>
    <t>Уровень регистрируемой безработицы,</t>
  </si>
  <si>
    <t>%</t>
  </si>
  <si>
    <t>Объем инвестиций в основной капитал</t>
  </si>
  <si>
    <t xml:space="preserve"> млн. руб.</t>
  </si>
  <si>
    <t>Объем инвестиций в основной капитал (за исключением бюджетных)</t>
  </si>
  <si>
    <t>Налоговые и неналоговые  доходы консолидированного бюджета МО</t>
  </si>
  <si>
    <t>руб.</t>
  </si>
  <si>
    <t>Расходы консолидированного бюджета на содержание работников органов местного самоуправления в расчете на одного жителя</t>
  </si>
  <si>
    <t>чел.</t>
  </si>
  <si>
    <t>Численность населения, имеющего доходы ниже прожиточного минимума</t>
  </si>
  <si>
    <t>Доля населения с денежными доходами ниже величины прожиточного минимума</t>
  </si>
  <si>
    <t>Среднемесячная номинальная начисленная заработная плата одного работника</t>
  </si>
  <si>
    <t xml:space="preserve">руб. </t>
  </si>
  <si>
    <t>Объем  отгрузки</t>
  </si>
  <si>
    <t>Производительность труда  на  одного занятого</t>
  </si>
  <si>
    <t>Среднемесячная заработная  плата</t>
  </si>
  <si>
    <t>тыс. руб.</t>
  </si>
  <si>
    <t>Промышленность строительных материалов</t>
  </si>
  <si>
    <t>Производство и распределение электроэнергии, газа и воды</t>
  </si>
  <si>
    <t>Производство  транспортных средств и оборудования</t>
  </si>
  <si>
    <t>Металлургическое производство и производство готовых металлических изделий</t>
  </si>
  <si>
    <t>Пищевая и перерабатывающая промышленность</t>
  </si>
  <si>
    <t>Валовая продукция сельского хозяйства</t>
  </si>
  <si>
    <t>Производительность труда на одного занятого</t>
  </si>
  <si>
    <t>Количество туристских прибытий</t>
  </si>
  <si>
    <t>Объем платных услуг, оказанных туристам</t>
  </si>
  <si>
    <t>Среднемесячная заработная плата</t>
  </si>
  <si>
    <t>Оборот розничной торговли</t>
  </si>
  <si>
    <t>Объем платных услуг</t>
  </si>
  <si>
    <t>Оборот общественного питания</t>
  </si>
  <si>
    <t>Численность занятых</t>
  </si>
  <si>
    <t>млн. руб.</t>
  </si>
  <si>
    <t xml:space="preserve">чел. </t>
  </si>
  <si>
    <t>Объем отгруженных товаров, выполненных работ, услугам силами  субъектов малого и среднего предпринимательства</t>
  </si>
  <si>
    <t xml:space="preserve">млн. руб. </t>
  </si>
  <si>
    <t xml:space="preserve">ед. </t>
  </si>
  <si>
    <t>Количество малых предприятий</t>
  </si>
  <si>
    <t>Доля среднесписочной  численности работников (без внешних совместителей) малых предприятий в  среднесписочной численности работников (без внешних совместителей) всех предприятий и организаций</t>
  </si>
  <si>
    <t>Доходы от  использования муниципального имущества  (аренда, продажа)</t>
  </si>
  <si>
    <t>Рост числа земельных участков, поставленных на кадастровый учет</t>
  </si>
  <si>
    <t>в % по отношению к предыдущему году</t>
  </si>
  <si>
    <t>Доля оформленных прав  муниципальной собственности на объекты недвижимости от общего количества объектов, учтенных в реестре муниципальной собственности</t>
  </si>
  <si>
    <t xml:space="preserve">Доля выделенных земельных участков в счет долей в праве собственности на земельные участки из земель с/х назначения (оформление паев на землю) </t>
  </si>
  <si>
    <t xml:space="preserve"> чел. </t>
  </si>
  <si>
    <t>Доля учащихся, студентов и выпускников образовательных учреждений, участвующих в программах по трудоустройству, профессиональной ориентации и временной занятости в общем количестве молодежи</t>
  </si>
  <si>
    <t>Доля молодых людей, принимающих участие в добровольческой деятельности, в общем количестве молодежи</t>
  </si>
  <si>
    <t>Количество молодых людей, находящихся в трудной жизненной ситуации, вовлеченных в проекты и программы в сфере реабилитации, социальной адаптации и профилактики асоциального поведения</t>
  </si>
  <si>
    <t>Доля населения возрастной категории от 7 до 15 лет включительно, получивших услугу по отдыху и оздоровлению на базе стационарных учреждений (санаторные лагеря, загородные лагеря)</t>
  </si>
  <si>
    <t>Удельный вес детей в возрасте от 7 до 15 лет, охваченных всеми формами отдыха и оздоровления, к общему числу детей от 7 до 15 лет включительно</t>
  </si>
  <si>
    <t>Соотношение посещаемости населения платных культурно-досуговых мероприятий, проводимых государственными (муниципальными) учреждениями культуры к общему населению</t>
  </si>
  <si>
    <t>Обеспеченность культурно-досуговыми учреждениями</t>
  </si>
  <si>
    <t xml:space="preserve"> % от нормативной потребности </t>
  </si>
  <si>
    <t>Удельный вес лиц, сдавших единый государственный экзамен, от числа выпускников, участвовавших в едином государственном экзамене</t>
  </si>
  <si>
    <t>Охват детей разными формами предоставления услуг дошкольного образования (от 3 до 7 лет)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</si>
  <si>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</si>
  <si>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лет</t>
  </si>
  <si>
    <t>Удельный вес населения, занимающегося физической культурой и спортом</t>
  </si>
  <si>
    <t>Обеспеченность плоскостными сооружениями</t>
  </si>
  <si>
    <t>Обеспеченность спортивными залами</t>
  </si>
  <si>
    <t>Доля семей, получающих жилищные субсидии на оплату жилого помещения и коммунальных услуг, в общем количестве семей</t>
  </si>
  <si>
    <t>Объем платных социальных услуг</t>
  </si>
  <si>
    <t>Удельный вес пожилых граждан и инвалидов, охваченных социальными услугами в учреждениях социальной защиты населения, в общей численности населения</t>
  </si>
  <si>
    <t xml:space="preserve"> % от числа детей, оставшихся без попечения родителей</t>
  </si>
  <si>
    <t>неродственникам в приемные семьи</t>
  </si>
  <si>
    <t>на усыновление (удочерение) в течение года</t>
  </si>
  <si>
    <t>под опеку (попечительство)</t>
  </si>
  <si>
    <t>находящихся в подведомственных государственных учреждениях</t>
  </si>
  <si>
    <t>Доля детей-сирот и детей, оставшихся без попечения родителей, обеспеченных жилыми помещениями, в общей численности детей-сирот и детей, оставшихся без попечения родителей, а также лиц из их числа, право на получение жилого помещения которых должно быть реализовано в отчетном периоде</t>
  </si>
  <si>
    <t>Уровень преступности на 100 тыс.человек населения</t>
  </si>
  <si>
    <t>Объем выполненных работ</t>
  </si>
  <si>
    <t>тыс.кв.м.</t>
  </si>
  <si>
    <t xml:space="preserve">Ввод жилья в эксплуатацию </t>
  </si>
  <si>
    <t xml:space="preserve">кв.м. </t>
  </si>
  <si>
    <t>Общая площадь жилых помещений, приходящаяся в среднем на одного жителя</t>
  </si>
  <si>
    <t xml:space="preserve"> в том числе, введенная в действие за отчетный период</t>
  </si>
  <si>
    <t>Доля населения, обеспеченного питьевой водой отвечающей требованиям безопасности, в общей численности населения муниципального образования</t>
  </si>
  <si>
    <t>Уровень износа коммунальной инфраструктуры</t>
  </si>
  <si>
    <t>Удельный вес ветхого и аварийного жилищного фонда от общего объема жилищного фонда</t>
  </si>
  <si>
    <t>Доля убыточных организаций жилищно-коммунального хозяйства</t>
  </si>
  <si>
    <t xml:space="preserve">км. </t>
  </si>
  <si>
    <t>Строительство автодорог</t>
  </si>
  <si>
    <t>Реконструкция автодорог</t>
  </si>
  <si>
    <t>пог. м.</t>
  </si>
  <si>
    <t>Строительство мостов</t>
  </si>
  <si>
    <t>Грузооборот (без объема перевозок по железной дороге)</t>
  </si>
  <si>
    <t>млн. тонно-км</t>
  </si>
  <si>
    <t>Пассажирооборот (без пассажирооборота по железной дороге)</t>
  </si>
  <si>
    <t>млн. пасс-км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</si>
  <si>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                </t>
  </si>
  <si>
    <t>Оказано услуг связи</t>
  </si>
  <si>
    <t xml:space="preserve">Количество Интернет - пользователей на 1 000 чел. </t>
  </si>
  <si>
    <t>МВт</t>
  </si>
  <si>
    <t>Строительство подстанций</t>
  </si>
  <si>
    <t>Строительство линий электропередачи</t>
  </si>
  <si>
    <t>Ед. изм</t>
  </si>
  <si>
    <t>Выполнение программы, %</t>
  </si>
  <si>
    <t xml:space="preserve">Демография и занятость </t>
  </si>
  <si>
    <t xml:space="preserve">Численность постоянного населения  </t>
  </si>
  <si>
    <t>Обеспеченность плавательными бассейнами</t>
  </si>
  <si>
    <t>Добыча полезных ископаемых</t>
  </si>
  <si>
    <t>Обработка древесины и производство изделий из дерева</t>
  </si>
  <si>
    <t>Количество молодых семей, получивших социальную выплату на приобретение жилья</t>
  </si>
  <si>
    <t>пищевики</t>
  </si>
  <si>
    <t xml:space="preserve">Цыренов </t>
  </si>
  <si>
    <t>сырный дворик</t>
  </si>
  <si>
    <t>Халудорова</t>
  </si>
  <si>
    <t>берилл</t>
  </si>
  <si>
    <t>объем отгрузки</t>
  </si>
  <si>
    <t>объем инвестиций</t>
  </si>
  <si>
    <t>байкал вита</t>
  </si>
  <si>
    <t>ТГП 1</t>
  </si>
  <si>
    <t>ТГП 2</t>
  </si>
  <si>
    <t xml:space="preserve">водоканал </t>
  </si>
  <si>
    <t>ГРЭС</t>
  </si>
  <si>
    <t>54.1.</t>
  </si>
  <si>
    <t>План 2022 года</t>
  </si>
  <si>
    <t>Факт 2022 года</t>
  </si>
  <si>
    <t>не ведется бухгалтерский, налоговый и статистический отчеты в разрезе МО РБ</t>
  </si>
  <si>
    <t>Итоги реализации  Стратегии социально-экономического развития МО "Селенгинский район" за  2022 год</t>
  </si>
  <si>
    <t xml:space="preserve"> Факт 2021 года </t>
  </si>
  <si>
    <t>2007 год</t>
  </si>
  <si>
    <t>101/19651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</si>
</sst>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/>
    </xf>
    <xf numFmtId="0" fontId="11" fillId="0" borderId="0" xfId="0" applyFont="1"/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0" fillId="0" borderId="1" xfId="0" applyBorder="1"/>
    <xf numFmtId="0" fontId="0" fillId="0" borderId="1" xfId="0" applyFill="1" applyBorder="1"/>
    <xf numFmtId="0" fontId="12" fillId="0" borderId="1" xfId="0" applyFont="1" applyBorder="1"/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4" borderId="0" xfId="0" applyFont="1" applyFill="1" applyAlignment="1">
      <alignment vertical="top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3" fillId="3" borderId="1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2" fontId="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1" fillId="3" borderId="1" xfId="0" applyFont="1" applyFill="1" applyBorder="1"/>
    <xf numFmtId="0" fontId="11" fillId="0" borderId="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8"/>
  <sheetViews>
    <sheetView tabSelected="1" view="pageBreakPreview" zoomScaleSheetLayoutView="100" workbookViewId="0">
      <pane ySplit="3" topLeftCell="A45" activePane="bottomLeft" state="frozen"/>
      <selection pane="bottomLeft" activeCell="D49" sqref="D49"/>
    </sheetView>
  </sheetViews>
  <sheetFormatPr defaultColWidth="9.140625" defaultRowHeight="15.75" x14ac:dyDescent="0.25"/>
  <cols>
    <col min="1" max="1" width="6.85546875" style="26" customWidth="1"/>
    <col min="2" max="2" width="52.140625" style="16" customWidth="1"/>
    <col min="3" max="4" width="12.5703125" style="27" customWidth="1"/>
    <col min="5" max="5" width="17.85546875" style="65" customWidth="1"/>
    <col min="6" max="7" width="17.85546875" style="16" customWidth="1"/>
    <col min="8" max="8" width="20" style="16" customWidth="1"/>
    <col min="9" max="9" width="12.140625" style="16" customWidth="1"/>
    <col min="10" max="16384" width="9.140625" style="16"/>
  </cols>
  <sheetData>
    <row r="1" spans="1:9" ht="18.75" x14ac:dyDescent="0.25">
      <c r="A1" s="105"/>
      <c r="B1" s="105"/>
      <c r="C1" s="105"/>
      <c r="D1" s="105"/>
      <c r="E1" s="105"/>
      <c r="F1" s="105"/>
      <c r="G1" s="105"/>
      <c r="H1" s="105"/>
    </row>
    <row r="2" spans="1:9" ht="56.25" customHeight="1" x14ac:dyDescent="0.25">
      <c r="A2" s="106" t="s">
        <v>155</v>
      </c>
      <c r="B2" s="106"/>
      <c r="C2" s="106"/>
      <c r="D2" s="106"/>
      <c r="E2" s="106"/>
      <c r="F2" s="106"/>
      <c r="G2" s="106"/>
      <c r="H2" s="106"/>
    </row>
    <row r="3" spans="1:9" ht="33" x14ac:dyDescent="0.25">
      <c r="A3" s="1" t="s">
        <v>0</v>
      </c>
      <c r="B3" s="1" t="s">
        <v>1</v>
      </c>
      <c r="C3" s="2" t="s">
        <v>131</v>
      </c>
      <c r="D3" s="2" t="s">
        <v>157</v>
      </c>
      <c r="E3" s="54" t="s">
        <v>156</v>
      </c>
      <c r="F3" s="2" t="s">
        <v>152</v>
      </c>
      <c r="G3" s="83" t="s">
        <v>153</v>
      </c>
      <c r="H3" s="2" t="s">
        <v>132</v>
      </c>
    </row>
    <row r="4" spans="1:9" x14ac:dyDescent="0.25">
      <c r="A4" s="17"/>
      <c r="B4" s="3" t="s">
        <v>133</v>
      </c>
      <c r="C4" s="9"/>
      <c r="D4" s="28"/>
      <c r="E4" s="29"/>
      <c r="F4" s="29"/>
      <c r="G4" s="29"/>
      <c r="H4" s="28"/>
    </row>
    <row r="5" spans="1:9" x14ac:dyDescent="0.25">
      <c r="A5" s="17">
        <v>1</v>
      </c>
      <c r="B5" s="8" t="s">
        <v>134</v>
      </c>
      <c r="C5" s="9" t="s">
        <v>34</v>
      </c>
      <c r="D5" s="59">
        <v>46.9</v>
      </c>
      <c r="E5" s="58">
        <v>41.1</v>
      </c>
      <c r="F5" s="59">
        <v>41</v>
      </c>
      <c r="G5" s="84">
        <v>41</v>
      </c>
      <c r="H5" s="59">
        <f>G5/F5*100</f>
        <v>100</v>
      </c>
    </row>
    <row r="6" spans="1:9" x14ac:dyDescent="0.25">
      <c r="A6" s="17">
        <f>A5+1</f>
        <v>2</v>
      </c>
      <c r="B6" s="8" t="s">
        <v>33</v>
      </c>
      <c r="C6" s="9" t="s">
        <v>34</v>
      </c>
      <c r="D6" s="59">
        <v>29.9</v>
      </c>
      <c r="E6" s="58">
        <v>21.8</v>
      </c>
      <c r="F6" s="59">
        <v>21.8</v>
      </c>
      <c r="G6" s="84">
        <v>21.8</v>
      </c>
      <c r="H6" s="59">
        <f t="shared" ref="H6:H8" si="0">G6/F6*100</f>
        <v>100</v>
      </c>
    </row>
    <row r="7" spans="1:9" x14ac:dyDescent="0.25">
      <c r="A7" s="17">
        <f>A6+1</f>
        <v>3</v>
      </c>
      <c r="B7" s="8" t="s">
        <v>35</v>
      </c>
      <c r="C7" s="9" t="s">
        <v>34</v>
      </c>
      <c r="D7" s="59">
        <v>29.6</v>
      </c>
      <c r="E7" s="58">
        <v>19.3</v>
      </c>
      <c r="F7" s="59">
        <v>19.3</v>
      </c>
      <c r="G7" s="84">
        <v>19.3</v>
      </c>
      <c r="H7" s="59">
        <f t="shared" si="0"/>
        <v>100</v>
      </c>
    </row>
    <row r="8" spans="1:9" x14ac:dyDescent="0.25">
      <c r="A8" s="17">
        <f>A7+1</f>
        <v>4</v>
      </c>
      <c r="B8" s="8" t="s">
        <v>36</v>
      </c>
      <c r="C8" s="9" t="s">
        <v>38</v>
      </c>
      <c r="D8" s="59">
        <v>12.9</v>
      </c>
      <c r="E8" s="58">
        <v>8.4</v>
      </c>
      <c r="F8" s="59">
        <v>8.4</v>
      </c>
      <c r="G8" s="84">
        <v>8.4</v>
      </c>
      <c r="H8" s="59">
        <f t="shared" si="0"/>
        <v>100</v>
      </c>
    </row>
    <row r="9" spans="1:9" x14ac:dyDescent="0.25">
      <c r="A9" s="17">
        <f>A8+1</f>
        <v>5</v>
      </c>
      <c r="B9" s="8" t="s">
        <v>37</v>
      </c>
      <c r="C9" s="9" t="s">
        <v>38</v>
      </c>
      <c r="D9" s="59">
        <v>2.9</v>
      </c>
      <c r="E9" s="58">
        <v>1.5</v>
      </c>
      <c r="F9" s="59">
        <v>1.5</v>
      </c>
      <c r="G9" s="84">
        <v>0.8</v>
      </c>
      <c r="H9" s="59">
        <f>F9/G9*100</f>
        <v>187.5</v>
      </c>
    </row>
    <row r="10" spans="1:9" ht="22.5" customHeight="1" x14ac:dyDescent="0.25">
      <c r="A10" s="4" t="s">
        <v>2</v>
      </c>
      <c r="B10" s="5"/>
      <c r="C10" s="6"/>
      <c r="D10" s="5"/>
      <c r="E10" s="5"/>
      <c r="F10" s="5"/>
      <c r="G10" s="72"/>
      <c r="H10" s="30"/>
    </row>
    <row r="11" spans="1:9" ht="24.75" customHeight="1" x14ac:dyDescent="0.25">
      <c r="A11" s="17">
        <f>A9+1</f>
        <v>6</v>
      </c>
      <c r="B11" s="8" t="s">
        <v>39</v>
      </c>
      <c r="C11" s="9" t="s">
        <v>40</v>
      </c>
      <c r="D11" s="59">
        <v>33.799999999999997</v>
      </c>
      <c r="E11" s="56">
        <v>4333.29</v>
      </c>
      <c r="F11" s="66">
        <v>2500</v>
      </c>
      <c r="G11" s="85">
        <v>3253.06</v>
      </c>
      <c r="H11" s="59">
        <f>G11/F11*100</f>
        <v>130.1224</v>
      </c>
    </row>
    <row r="12" spans="1:9" ht="31.5" x14ac:dyDescent="0.25">
      <c r="A12" s="17">
        <f t="shared" ref="A12:A17" si="1">A11+1</f>
        <v>7</v>
      </c>
      <c r="B12" s="8" t="s">
        <v>41</v>
      </c>
      <c r="C12" s="9" t="s">
        <v>40</v>
      </c>
      <c r="D12" s="58">
        <v>30.4</v>
      </c>
      <c r="E12" s="56">
        <v>3734.87</v>
      </c>
      <c r="F12" s="66">
        <v>2000</v>
      </c>
      <c r="G12" s="85">
        <f>SUM(G20+G68+G74)</f>
        <v>1683.8997775</v>
      </c>
      <c r="H12" s="59">
        <f t="shared" ref="H12:H47" si="2">G12/F12*100</f>
        <v>84.194988874999993</v>
      </c>
    </row>
    <row r="13" spans="1:9" ht="31.5" x14ac:dyDescent="0.25">
      <c r="A13" s="32">
        <f t="shared" si="1"/>
        <v>8</v>
      </c>
      <c r="B13" s="33" t="s">
        <v>42</v>
      </c>
      <c r="C13" s="34" t="s">
        <v>40</v>
      </c>
      <c r="D13" s="99">
        <v>31.2</v>
      </c>
      <c r="E13" s="57">
        <v>281.60000000000002</v>
      </c>
      <c r="F13" s="78">
        <v>290</v>
      </c>
      <c r="G13" s="86">
        <v>311.8</v>
      </c>
      <c r="H13" s="59">
        <f t="shared" si="2"/>
        <v>107.51724137931036</v>
      </c>
    </row>
    <row r="14" spans="1:9" ht="47.25" x14ac:dyDescent="0.25">
      <c r="A14" s="32">
        <f t="shared" si="1"/>
        <v>9</v>
      </c>
      <c r="B14" s="33" t="s">
        <v>44</v>
      </c>
      <c r="C14" s="34" t="s">
        <v>40</v>
      </c>
      <c r="D14" s="59">
        <v>187.8</v>
      </c>
      <c r="E14" s="45">
        <v>1841.75</v>
      </c>
      <c r="F14" s="74">
        <v>1900</v>
      </c>
      <c r="G14" s="86">
        <v>2092.5300000000002</v>
      </c>
      <c r="H14" s="59">
        <f t="shared" si="2"/>
        <v>110.13315789473685</v>
      </c>
      <c r="I14" s="42"/>
    </row>
    <row r="15" spans="1:9" ht="31.5" x14ac:dyDescent="0.25">
      <c r="A15" s="17">
        <f t="shared" si="1"/>
        <v>10</v>
      </c>
      <c r="B15" s="8" t="s">
        <v>46</v>
      </c>
      <c r="C15" s="9" t="s">
        <v>45</v>
      </c>
      <c r="D15" s="59">
        <v>8400</v>
      </c>
      <c r="E15" s="58">
        <v>3900</v>
      </c>
      <c r="F15" s="59">
        <v>3900</v>
      </c>
      <c r="G15" s="86">
        <v>3214</v>
      </c>
      <c r="H15" s="59">
        <f>F15/G15*100</f>
        <v>121.34411947728687</v>
      </c>
    </row>
    <row r="16" spans="1:9" ht="31.5" x14ac:dyDescent="0.25">
      <c r="A16" s="17">
        <f t="shared" si="1"/>
        <v>11</v>
      </c>
      <c r="B16" s="8" t="s">
        <v>47</v>
      </c>
      <c r="C16" s="9" t="s">
        <v>38</v>
      </c>
      <c r="D16" s="59">
        <v>17.899999999999999</v>
      </c>
      <c r="E16" s="58">
        <v>7.9</v>
      </c>
      <c r="F16" s="59">
        <v>7.9</v>
      </c>
      <c r="G16" s="86">
        <v>7.9</v>
      </c>
      <c r="H16" s="59">
        <f t="shared" si="2"/>
        <v>100</v>
      </c>
    </row>
    <row r="17" spans="1:8" ht="31.5" x14ac:dyDescent="0.25">
      <c r="A17" s="17">
        <f t="shared" si="1"/>
        <v>12</v>
      </c>
      <c r="B17" s="8" t="s">
        <v>48</v>
      </c>
      <c r="C17" s="9" t="s">
        <v>49</v>
      </c>
      <c r="D17" s="59">
        <v>10454.799999999999</v>
      </c>
      <c r="E17" s="45">
        <v>45835</v>
      </c>
      <c r="F17" s="74">
        <v>46000</v>
      </c>
      <c r="G17" s="86">
        <v>51895.5</v>
      </c>
      <c r="H17" s="59">
        <f t="shared" si="2"/>
        <v>112.81630434782608</v>
      </c>
    </row>
    <row r="18" spans="1:8" x14ac:dyDescent="0.25">
      <c r="A18" s="18"/>
      <c r="B18" s="7" t="s">
        <v>3</v>
      </c>
      <c r="C18" s="9"/>
      <c r="D18" s="59"/>
      <c r="E18" s="58"/>
      <c r="F18" s="59"/>
      <c r="G18" s="84"/>
      <c r="H18" s="59"/>
    </row>
    <row r="19" spans="1:8" x14ac:dyDescent="0.25">
      <c r="A19" s="17">
        <f>A17+1</f>
        <v>13</v>
      </c>
      <c r="B19" s="8" t="s">
        <v>50</v>
      </c>
      <c r="C19" s="9" t="s">
        <v>40</v>
      </c>
      <c r="D19" s="59">
        <f>D25+D31+D37+D43+D55+D61</f>
        <v>976.5</v>
      </c>
      <c r="E19" s="59">
        <v>12428.08</v>
      </c>
      <c r="F19" s="59">
        <f t="shared" ref="F19:F20" si="3">F25+F31+F37+F43+F55+F61</f>
        <v>12454.45</v>
      </c>
      <c r="G19" s="84">
        <f>G25+G31+G37+G43+G49+G55+G61</f>
        <v>13755.599999999999</v>
      </c>
      <c r="H19" s="59">
        <f t="shared" si="2"/>
        <v>110.44726985133826</v>
      </c>
    </row>
    <row r="20" spans="1:8" x14ac:dyDescent="0.25">
      <c r="A20" s="17">
        <f>A19+1</f>
        <v>14</v>
      </c>
      <c r="B20" s="8" t="s">
        <v>39</v>
      </c>
      <c r="C20" s="9" t="s">
        <v>40</v>
      </c>
      <c r="D20" s="59">
        <f>D26+D32+D38+D44+D56+D62</f>
        <v>0</v>
      </c>
      <c r="E20" s="59">
        <v>3703.19</v>
      </c>
      <c r="F20" s="59">
        <f t="shared" si="3"/>
        <v>2000</v>
      </c>
      <c r="G20" s="84">
        <f>SUM(G26+G32+G38+G44+G50+G56+G62)</f>
        <v>1583.2840000000001</v>
      </c>
      <c r="H20" s="59">
        <f t="shared" si="2"/>
        <v>79.164200000000008</v>
      </c>
    </row>
    <row r="21" spans="1:8" x14ac:dyDescent="0.25">
      <c r="A21" s="17">
        <f>A20+1</f>
        <v>15</v>
      </c>
      <c r="B21" s="8" t="s">
        <v>51</v>
      </c>
      <c r="C21" s="9" t="s">
        <v>53</v>
      </c>
      <c r="D21" s="59">
        <v>455.7</v>
      </c>
      <c r="E21" s="80">
        <v>6851.2</v>
      </c>
      <c r="F21" s="81">
        <f>(F19/F23)*1000</f>
        <v>7927.7211966900068</v>
      </c>
      <c r="G21" s="87">
        <f>(G19/G23)*1000</f>
        <v>7583.0209481808151</v>
      </c>
      <c r="H21" s="59">
        <f t="shared" si="2"/>
        <v>95.651963030017868</v>
      </c>
    </row>
    <row r="22" spans="1:8" x14ac:dyDescent="0.25">
      <c r="A22" s="17">
        <f>A21+1</f>
        <v>16</v>
      </c>
      <c r="B22" s="8" t="s">
        <v>52</v>
      </c>
      <c r="C22" s="9" t="s">
        <v>43</v>
      </c>
      <c r="D22" s="59">
        <f>(D28+D34+D40+D46+D58+D64)/6</f>
        <v>9793.3333333333339</v>
      </c>
      <c r="E22" s="59">
        <v>30977.42</v>
      </c>
      <c r="F22" s="59">
        <f>(F28+F34+F40+F46+F58+F64)/6</f>
        <v>31000</v>
      </c>
      <c r="G22" s="84">
        <f>(G28+G34+G40+G46+G52+G58+G64)/7</f>
        <v>35111.924285714289</v>
      </c>
      <c r="H22" s="59">
        <f t="shared" si="2"/>
        <v>113.26427188940093</v>
      </c>
    </row>
    <row r="23" spans="1:8" x14ac:dyDescent="0.25">
      <c r="A23" s="17">
        <f>A22+1</f>
        <v>17</v>
      </c>
      <c r="B23" s="8" t="s">
        <v>67</v>
      </c>
      <c r="C23" s="9" t="s">
        <v>45</v>
      </c>
      <c r="D23" s="59">
        <f>D29+D35+D41+D47+D59+D65</f>
        <v>2143</v>
      </c>
      <c r="E23" s="59">
        <v>1814</v>
      </c>
      <c r="F23" s="59">
        <f t="shared" ref="F23" si="4">F29+F35+F41+F47+F59+F65</f>
        <v>1571</v>
      </c>
      <c r="G23" s="84">
        <f>G29+G35+G41+G47+G53+G59+G65</f>
        <v>1814</v>
      </c>
      <c r="H23" s="59">
        <f t="shared" si="2"/>
        <v>115.46785486950985</v>
      </c>
    </row>
    <row r="24" spans="1:8" x14ac:dyDescent="0.25">
      <c r="A24" s="17"/>
      <c r="B24" s="10" t="s">
        <v>136</v>
      </c>
      <c r="C24" s="9"/>
      <c r="D24" s="59"/>
      <c r="E24" s="58"/>
      <c r="F24" s="59"/>
      <c r="G24" s="84"/>
      <c r="H24" s="59"/>
    </row>
    <row r="25" spans="1:8" x14ac:dyDescent="0.25">
      <c r="A25" s="17">
        <f>A22+1</f>
        <v>17</v>
      </c>
      <c r="B25" s="8" t="s">
        <v>50</v>
      </c>
      <c r="C25" s="9" t="s">
        <v>40</v>
      </c>
      <c r="D25" s="59">
        <v>79.5</v>
      </c>
      <c r="E25" s="58">
        <v>274.27999999999997</v>
      </c>
      <c r="F25" s="59">
        <v>280</v>
      </c>
      <c r="G25" s="84">
        <v>619.79999999999995</v>
      </c>
      <c r="H25" s="59">
        <f t="shared" si="2"/>
        <v>221.35714285714286</v>
      </c>
    </row>
    <row r="26" spans="1:8" x14ac:dyDescent="0.25">
      <c r="A26" s="17">
        <f>A25+1</f>
        <v>18</v>
      </c>
      <c r="B26" s="8" t="s">
        <v>39</v>
      </c>
      <c r="C26" s="9" t="s">
        <v>40</v>
      </c>
      <c r="D26" s="59"/>
      <c r="E26" s="45"/>
      <c r="F26" s="74"/>
      <c r="G26" s="88">
        <v>4.3999999999999997E-2</v>
      </c>
      <c r="H26" s="59"/>
    </row>
    <row r="27" spans="1:8" x14ac:dyDescent="0.25">
      <c r="A27" s="17">
        <f>A26+1</f>
        <v>19</v>
      </c>
      <c r="B27" s="8" t="s">
        <v>51</v>
      </c>
      <c r="C27" s="9" t="s">
        <v>53</v>
      </c>
      <c r="D27" s="59">
        <v>134.69999999999999</v>
      </c>
      <c r="E27" s="80">
        <v>1331.5</v>
      </c>
      <c r="F27" s="81">
        <f>(F25/F29)*1000</f>
        <v>1359.2233009708739</v>
      </c>
      <c r="G27" s="87">
        <v>1908.2</v>
      </c>
      <c r="H27" s="59">
        <f t="shared" si="2"/>
        <v>140.38899999999998</v>
      </c>
    </row>
    <row r="28" spans="1:8" x14ac:dyDescent="0.25">
      <c r="A28" s="17">
        <f>A27+1</f>
        <v>20</v>
      </c>
      <c r="B28" s="8" t="s">
        <v>52</v>
      </c>
      <c r="C28" s="9" t="s">
        <v>43</v>
      </c>
      <c r="D28" s="59">
        <v>9500</v>
      </c>
      <c r="E28" s="58">
        <v>26954.5</v>
      </c>
      <c r="F28" s="59">
        <v>27000</v>
      </c>
      <c r="G28" s="84">
        <v>31516.95</v>
      </c>
      <c r="H28" s="59">
        <f t="shared" si="2"/>
        <v>116.72944444444444</v>
      </c>
    </row>
    <row r="29" spans="1:8" x14ac:dyDescent="0.25">
      <c r="A29" s="17">
        <v>21</v>
      </c>
      <c r="B29" s="8" t="s">
        <v>67</v>
      </c>
      <c r="C29" s="9" t="s">
        <v>45</v>
      </c>
      <c r="D29" s="59">
        <v>590</v>
      </c>
      <c r="E29" s="45">
        <v>206</v>
      </c>
      <c r="F29" s="74">
        <v>206</v>
      </c>
      <c r="G29" s="88">
        <v>220</v>
      </c>
      <c r="H29" s="59">
        <f t="shared" si="2"/>
        <v>106.79611650485437</v>
      </c>
    </row>
    <row r="30" spans="1:8" x14ac:dyDescent="0.25">
      <c r="A30" s="17"/>
      <c r="B30" s="11" t="s">
        <v>54</v>
      </c>
      <c r="C30" s="9"/>
      <c r="D30" s="59"/>
      <c r="E30" s="58"/>
      <c r="F30" s="59"/>
      <c r="G30" s="84"/>
      <c r="H30" s="59"/>
    </row>
    <row r="31" spans="1:8" x14ac:dyDescent="0.25">
      <c r="A31" s="17">
        <v>22</v>
      </c>
      <c r="B31" s="8" t="s">
        <v>50</v>
      </c>
      <c r="C31" s="9" t="s">
        <v>40</v>
      </c>
      <c r="D31" s="75">
        <v>6.2</v>
      </c>
      <c r="E31" s="76">
        <v>2.4500000000000002</v>
      </c>
      <c r="F31" s="77">
        <v>2.4500000000000002</v>
      </c>
      <c r="G31" s="89">
        <v>102.7</v>
      </c>
      <c r="H31" s="75">
        <f t="shared" si="2"/>
        <v>4191.8367346938776</v>
      </c>
    </row>
    <row r="32" spans="1:8" x14ac:dyDescent="0.25">
      <c r="A32" s="17">
        <f>A31+1</f>
        <v>23</v>
      </c>
      <c r="B32" s="8" t="s">
        <v>39</v>
      </c>
      <c r="C32" s="9" t="s">
        <v>40</v>
      </c>
      <c r="D32" s="75"/>
      <c r="E32" s="55"/>
      <c r="F32" s="75"/>
      <c r="G32" s="90"/>
      <c r="H32" s="75"/>
    </row>
    <row r="33" spans="1:8" x14ac:dyDescent="0.25">
      <c r="A33" s="17">
        <f>A32+1</f>
        <v>24</v>
      </c>
      <c r="B33" s="8" t="s">
        <v>51</v>
      </c>
      <c r="C33" s="9" t="s">
        <v>53</v>
      </c>
      <c r="D33" s="75">
        <v>66.7</v>
      </c>
      <c r="E33" s="60">
        <v>612.5</v>
      </c>
      <c r="F33" s="79">
        <v>612.5</v>
      </c>
      <c r="G33" s="91">
        <v>760.7</v>
      </c>
      <c r="H33" s="75">
        <f t="shared" si="2"/>
        <v>124.19591836734693</v>
      </c>
    </row>
    <row r="34" spans="1:8" x14ac:dyDescent="0.25">
      <c r="A34" s="17">
        <f>A33+1</f>
        <v>25</v>
      </c>
      <c r="B34" s="8" t="s">
        <v>52</v>
      </c>
      <c r="C34" s="9" t="s">
        <v>43</v>
      </c>
      <c r="D34" s="75">
        <v>12000</v>
      </c>
      <c r="E34" s="55">
        <v>37500</v>
      </c>
      <c r="F34" s="75">
        <v>37500</v>
      </c>
      <c r="G34" s="90">
        <v>37550</v>
      </c>
      <c r="H34" s="75">
        <f t="shared" si="2"/>
        <v>100.13333333333334</v>
      </c>
    </row>
    <row r="35" spans="1:8" x14ac:dyDescent="0.25">
      <c r="A35" s="17">
        <f>A34+1</f>
        <v>26</v>
      </c>
      <c r="B35" s="8" t="s">
        <v>67</v>
      </c>
      <c r="C35" s="9" t="s">
        <v>45</v>
      </c>
      <c r="D35" s="75">
        <v>93</v>
      </c>
      <c r="E35" s="76">
        <v>4</v>
      </c>
      <c r="F35" s="77">
        <v>4</v>
      </c>
      <c r="G35" s="89">
        <v>135</v>
      </c>
      <c r="H35" s="75">
        <f t="shared" si="2"/>
        <v>3375</v>
      </c>
    </row>
    <row r="36" spans="1:8" ht="31.5" x14ac:dyDescent="0.25">
      <c r="A36" s="17"/>
      <c r="B36" s="11" t="s">
        <v>137</v>
      </c>
      <c r="C36" s="9"/>
      <c r="D36" s="75"/>
      <c r="E36" s="55"/>
      <c r="F36" s="75"/>
      <c r="G36" s="90"/>
      <c r="H36" s="75"/>
    </row>
    <row r="37" spans="1:8" x14ac:dyDescent="0.25">
      <c r="A37" s="17">
        <v>27</v>
      </c>
      <c r="B37" s="8" t="s">
        <v>50</v>
      </c>
      <c r="C37" s="9" t="s">
        <v>40</v>
      </c>
      <c r="D37" s="75">
        <v>4.9000000000000004</v>
      </c>
      <c r="E37" s="55">
        <v>26</v>
      </c>
      <c r="F37" s="75">
        <v>27</v>
      </c>
      <c r="G37" s="90">
        <v>40</v>
      </c>
      <c r="H37" s="75">
        <f t="shared" si="2"/>
        <v>148.14814814814815</v>
      </c>
    </row>
    <row r="38" spans="1:8" x14ac:dyDescent="0.25">
      <c r="A38" s="17">
        <f>A37+1</f>
        <v>28</v>
      </c>
      <c r="B38" s="8" t="s">
        <v>39</v>
      </c>
      <c r="C38" s="9" t="s">
        <v>40</v>
      </c>
      <c r="D38" s="75"/>
      <c r="E38" s="55"/>
      <c r="F38" s="75"/>
      <c r="G38" s="90"/>
      <c r="H38" s="75"/>
    </row>
    <row r="39" spans="1:8" x14ac:dyDescent="0.25">
      <c r="A39" s="17">
        <f>A38+1</f>
        <v>29</v>
      </c>
      <c r="B39" s="8" t="s">
        <v>51</v>
      </c>
      <c r="C39" s="9" t="s">
        <v>53</v>
      </c>
      <c r="D39" s="75">
        <v>94.2</v>
      </c>
      <c r="E39" s="60">
        <v>530.61</v>
      </c>
      <c r="F39" s="79">
        <f>(F37/F41)*1000</f>
        <v>551.0204081632653</v>
      </c>
      <c r="G39" s="91">
        <v>800</v>
      </c>
      <c r="H39" s="75">
        <f t="shared" si="2"/>
        <v>145.18518518518519</v>
      </c>
    </row>
    <row r="40" spans="1:8" x14ac:dyDescent="0.25">
      <c r="A40" s="17">
        <f>A39+1</f>
        <v>30</v>
      </c>
      <c r="B40" s="8" t="s">
        <v>52</v>
      </c>
      <c r="C40" s="9" t="s">
        <v>43</v>
      </c>
      <c r="D40" s="75">
        <v>5500</v>
      </c>
      <c r="E40" s="55">
        <v>26000</v>
      </c>
      <c r="F40" s="75">
        <v>26200</v>
      </c>
      <c r="G40" s="90">
        <v>26700</v>
      </c>
      <c r="H40" s="75">
        <f t="shared" si="2"/>
        <v>101.90839694656488</v>
      </c>
    </row>
    <row r="41" spans="1:8" x14ac:dyDescent="0.25">
      <c r="A41" s="17">
        <f>A40+1</f>
        <v>31</v>
      </c>
      <c r="B41" s="8" t="s">
        <v>67</v>
      </c>
      <c r="C41" s="9" t="s">
        <v>45</v>
      </c>
      <c r="D41" s="75">
        <v>52</v>
      </c>
      <c r="E41" s="55">
        <v>49</v>
      </c>
      <c r="F41" s="75">
        <v>49</v>
      </c>
      <c r="G41" s="90">
        <v>50</v>
      </c>
      <c r="H41" s="75">
        <f t="shared" si="2"/>
        <v>102.04081632653062</v>
      </c>
    </row>
    <row r="42" spans="1:8" ht="31.5" x14ac:dyDescent="0.25">
      <c r="A42" s="19"/>
      <c r="B42" s="11" t="s">
        <v>55</v>
      </c>
      <c r="C42" s="9"/>
      <c r="D42" s="31"/>
      <c r="E42" s="43"/>
      <c r="F42" s="49"/>
      <c r="G42" s="92"/>
      <c r="H42" s="31"/>
    </row>
    <row r="43" spans="1:8" x14ac:dyDescent="0.25">
      <c r="A43" s="17">
        <v>32</v>
      </c>
      <c r="B43" s="8" t="s">
        <v>50</v>
      </c>
      <c r="C43" s="9" t="s">
        <v>40</v>
      </c>
      <c r="D43" s="75">
        <v>875.5</v>
      </c>
      <c r="E43" s="55">
        <v>11951.4</v>
      </c>
      <c r="F43" s="75">
        <v>11955</v>
      </c>
      <c r="G43" s="90">
        <v>12797.72</v>
      </c>
      <c r="H43" s="75">
        <f t="shared" si="2"/>
        <v>107.04910079464658</v>
      </c>
    </row>
    <row r="44" spans="1:8" x14ac:dyDescent="0.25">
      <c r="A44" s="17">
        <f>A43+1</f>
        <v>33</v>
      </c>
      <c r="B44" s="8" t="s">
        <v>39</v>
      </c>
      <c r="C44" s="9" t="s">
        <v>40</v>
      </c>
      <c r="D44" s="75">
        <v>0</v>
      </c>
      <c r="E44" s="76">
        <v>3698.99</v>
      </c>
      <c r="F44" s="77">
        <v>2000</v>
      </c>
      <c r="G44" s="89">
        <v>1582.91</v>
      </c>
      <c r="H44" s="75">
        <f t="shared" si="2"/>
        <v>79.145499999999998</v>
      </c>
    </row>
    <row r="45" spans="1:8" x14ac:dyDescent="0.25">
      <c r="A45" s="17">
        <f>A44+1</f>
        <v>34</v>
      </c>
      <c r="B45" s="8" t="s">
        <v>51</v>
      </c>
      <c r="C45" s="9" t="s">
        <v>53</v>
      </c>
      <c r="D45" s="75">
        <v>684</v>
      </c>
      <c r="E45" s="60">
        <v>11585.6</v>
      </c>
      <c r="F45" s="79">
        <f>(F43/F47)*1000</f>
        <v>9962.5</v>
      </c>
      <c r="G45" s="91">
        <v>8639.1</v>
      </c>
      <c r="H45" s="75">
        <f t="shared" si="2"/>
        <v>86.716185696361364</v>
      </c>
    </row>
    <row r="46" spans="1:8" x14ac:dyDescent="0.25">
      <c r="A46" s="17">
        <f>A45+1</f>
        <v>35</v>
      </c>
      <c r="B46" s="8" t="s">
        <v>52</v>
      </c>
      <c r="C46" s="9" t="s">
        <v>43</v>
      </c>
      <c r="D46" s="75">
        <v>22000</v>
      </c>
      <c r="E46" s="55">
        <v>47356.52</v>
      </c>
      <c r="F46" s="75">
        <v>48000</v>
      </c>
      <c r="G46" s="90">
        <v>90975</v>
      </c>
      <c r="H46" s="75">
        <f t="shared" si="2"/>
        <v>189.53125</v>
      </c>
    </row>
    <row r="47" spans="1:8" x14ac:dyDescent="0.25">
      <c r="A47" s="17">
        <f>A46+1</f>
        <v>36</v>
      </c>
      <c r="B47" s="8" t="s">
        <v>67</v>
      </c>
      <c r="C47" s="9" t="s">
        <v>45</v>
      </c>
      <c r="D47" s="75">
        <v>1280</v>
      </c>
      <c r="E47" s="55">
        <v>1443</v>
      </c>
      <c r="F47" s="75">
        <v>1200</v>
      </c>
      <c r="G47" s="90">
        <v>1296</v>
      </c>
      <c r="H47" s="75">
        <f t="shared" si="2"/>
        <v>108</v>
      </c>
    </row>
    <row r="48" spans="1:8" ht="31.5" x14ac:dyDescent="0.25">
      <c r="A48" s="19"/>
      <c r="B48" s="11" t="s">
        <v>56</v>
      </c>
      <c r="C48" s="9"/>
      <c r="D48" s="31"/>
      <c r="E48" s="43"/>
      <c r="F48" s="49"/>
      <c r="G48" s="92"/>
      <c r="H48" s="31"/>
    </row>
    <row r="49" spans="1:8" x14ac:dyDescent="0.25">
      <c r="A49" s="17">
        <v>37</v>
      </c>
      <c r="B49" s="8" t="s">
        <v>50</v>
      </c>
      <c r="C49" s="9" t="s">
        <v>40</v>
      </c>
      <c r="D49" s="31"/>
      <c r="E49" s="43"/>
      <c r="F49" s="49"/>
      <c r="G49" s="92"/>
      <c r="H49" s="31"/>
    </row>
    <row r="50" spans="1:8" x14ac:dyDescent="0.25">
      <c r="A50" s="17">
        <f>A49+1</f>
        <v>38</v>
      </c>
      <c r="B50" s="8" t="s">
        <v>39</v>
      </c>
      <c r="C50" s="9" t="s">
        <v>40</v>
      </c>
      <c r="D50" s="31"/>
      <c r="E50" s="43"/>
      <c r="F50" s="49"/>
      <c r="G50" s="92"/>
      <c r="H50" s="31"/>
    </row>
    <row r="51" spans="1:8" x14ac:dyDescent="0.25">
      <c r="A51" s="17">
        <f>A50+1</f>
        <v>39</v>
      </c>
      <c r="B51" s="8" t="s">
        <v>51</v>
      </c>
      <c r="C51" s="9" t="s">
        <v>53</v>
      </c>
      <c r="D51" s="31"/>
      <c r="E51" s="43"/>
      <c r="F51" s="49"/>
      <c r="G51" s="92"/>
      <c r="H51" s="31"/>
    </row>
    <row r="52" spans="1:8" x14ac:dyDescent="0.25">
      <c r="A52" s="17">
        <f>A51+1</f>
        <v>40</v>
      </c>
      <c r="B52" s="8" t="s">
        <v>52</v>
      </c>
      <c r="C52" s="9" t="s">
        <v>43</v>
      </c>
      <c r="D52" s="31"/>
      <c r="E52" s="43"/>
      <c r="F52" s="49"/>
      <c r="G52" s="92"/>
      <c r="H52" s="31"/>
    </row>
    <row r="53" spans="1:8" x14ac:dyDescent="0.25">
      <c r="A53" s="17">
        <f>A52+1</f>
        <v>41</v>
      </c>
      <c r="B53" s="8" t="s">
        <v>67</v>
      </c>
      <c r="C53" s="9" t="s">
        <v>45</v>
      </c>
      <c r="D53" s="31"/>
      <c r="E53" s="43"/>
      <c r="F53" s="49"/>
      <c r="G53" s="92"/>
      <c r="H53" s="31"/>
    </row>
    <row r="54" spans="1:8" ht="31.5" x14ac:dyDescent="0.25">
      <c r="A54" s="17"/>
      <c r="B54" s="11" t="s">
        <v>57</v>
      </c>
      <c r="C54" s="9"/>
      <c r="D54" s="31"/>
      <c r="E54" s="43"/>
      <c r="F54" s="49"/>
      <c r="G54" s="92"/>
      <c r="H54" s="31"/>
    </row>
    <row r="55" spans="1:8" x14ac:dyDescent="0.25">
      <c r="A55" s="17">
        <v>42</v>
      </c>
      <c r="B55" s="8" t="s">
        <v>50</v>
      </c>
      <c r="C55" s="9" t="s">
        <v>40</v>
      </c>
      <c r="D55" s="59">
        <v>2.9</v>
      </c>
      <c r="E55" s="58">
        <v>56.01</v>
      </c>
      <c r="F55" s="49">
        <v>60</v>
      </c>
      <c r="G55" s="92">
        <v>65.38</v>
      </c>
      <c r="H55" s="59">
        <f>G55/F55*100</f>
        <v>108.96666666666665</v>
      </c>
    </row>
    <row r="56" spans="1:8" x14ac:dyDescent="0.25">
      <c r="A56" s="17">
        <f>A55+1</f>
        <v>43</v>
      </c>
      <c r="B56" s="8" t="s">
        <v>39</v>
      </c>
      <c r="C56" s="9" t="s">
        <v>40</v>
      </c>
      <c r="D56" s="59"/>
      <c r="E56" s="58"/>
      <c r="F56" s="49">
        <v>0</v>
      </c>
      <c r="G56" s="92">
        <v>0</v>
      </c>
      <c r="H56" s="59"/>
    </row>
    <row r="57" spans="1:8" x14ac:dyDescent="0.25">
      <c r="A57" s="17">
        <f>A56+1</f>
        <v>44</v>
      </c>
      <c r="B57" s="8" t="s">
        <v>51</v>
      </c>
      <c r="C57" s="9" t="s">
        <v>53</v>
      </c>
      <c r="D57" s="59">
        <v>41.4</v>
      </c>
      <c r="E57" s="60">
        <v>1600.2</v>
      </c>
      <c r="F57" s="51">
        <f>(F55/F59)*1000</f>
        <v>1714.2857142857142</v>
      </c>
      <c r="G57" s="93">
        <v>1816.3</v>
      </c>
      <c r="H57" s="59">
        <f t="shared" ref="H57:H65" si="5">G57/F57*100</f>
        <v>105.95083333333332</v>
      </c>
    </row>
    <row r="58" spans="1:8" x14ac:dyDescent="0.25">
      <c r="A58" s="17">
        <f>A57+1</f>
        <v>45</v>
      </c>
      <c r="B58" s="8" t="s">
        <v>52</v>
      </c>
      <c r="C58" s="9" t="s">
        <v>43</v>
      </c>
      <c r="D58" s="59">
        <v>4560</v>
      </c>
      <c r="E58" s="58">
        <v>26949.5</v>
      </c>
      <c r="F58" s="49">
        <v>27000</v>
      </c>
      <c r="G58" s="92">
        <v>36323.1</v>
      </c>
      <c r="H58" s="59">
        <f t="shared" si="5"/>
        <v>134.53</v>
      </c>
    </row>
    <row r="59" spans="1:8" x14ac:dyDescent="0.25">
      <c r="A59" s="17">
        <f>A58+1</f>
        <v>46</v>
      </c>
      <c r="B59" s="8" t="s">
        <v>67</v>
      </c>
      <c r="C59" s="9" t="s">
        <v>45</v>
      </c>
      <c r="D59" s="59">
        <v>70</v>
      </c>
      <c r="E59" s="58">
        <v>35</v>
      </c>
      <c r="F59" s="49">
        <v>35</v>
      </c>
      <c r="G59" s="92">
        <v>36</v>
      </c>
      <c r="H59" s="59">
        <f t="shared" si="5"/>
        <v>102.85714285714285</v>
      </c>
    </row>
    <row r="60" spans="1:8" ht="21.75" customHeight="1" x14ac:dyDescent="0.25">
      <c r="A60" s="17"/>
      <c r="B60" s="11" t="s">
        <v>58</v>
      </c>
      <c r="C60" s="9"/>
      <c r="D60" s="59"/>
      <c r="E60" s="58"/>
      <c r="F60" s="49"/>
      <c r="G60" s="92"/>
      <c r="H60" s="59"/>
    </row>
    <row r="61" spans="1:8" x14ac:dyDescent="0.25">
      <c r="A61" s="17">
        <v>47</v>
      </c>
      <c r="B61" s="8" t="s">
        <v>50</v>
      </c>
      <c r="C61" s="9" t="s">
        <v>40</v>
      </c>
      <c r="D61" s="59">
        <v>7.5</v>
      </c>
      <c r="E61" s="45">
        <v>117.94</v>
      </c>
      <c r="F61" s="52">
        <v>130</v>
      </c>
      <c r="G61" s="94">
        <v>130</v>
      </c>
      <c r="H61" s="59">
        <f t="shared" si="5"/>
        <v>100</v>
      </c>
    </row>
    <row r="62" spans="1:8" x14ac:dyDescent="0.25">
      <c r="A62" s="17">
        <f>A61+1</f>
        <v>48</v>
      </c>
      <c r="B62" s="8" t="s">
        <v>39</v>
      </c>
      <c r="C62" s="9" t="s">
        <v>40</v>
      </c>
      <c r="D62" s="59"/>
      <c r="E62" s="58">
        <v>4.2</v>
      </c>
      <c r="F62" s="49"/>
      <c r="G62" s="92">
        <v>0.33</v>
      </c>
      <c r="H62" s="59"/>
    </row>
    <row r="63" spans="1:8" x14ac:dyDescent="0.25">
      <c r="A63" s="17">
        <f>A62+1</f>
        <v>49</v>
      </c>
      <c r="B63" s="8" t="s">
        <v>51</v>
      </c>
      <c r="C63" s="9" t="s">
        <v>53</v>
      </c>
      <c r="D63" s="46">
        <v>129.30000000000001</v>
      </c>
      <c r="E63" s="60">
        <v>1531.69</v>
      </c>
      <c r="F63" s="51">
        <f>(F61/F65)*1000</f>
        <v>1688.3116883116882</v>
      </c>
      <c r="G63" s="93">
        <v>1688.31</v>
      </c>
      <c r="H63" s="59">
        <f t="shared" si="5"/>
        <v>99.999900000000011</v>
      </c>
    </row>
    <row r="64" spans="1:8" x14ac:dyDescent="0.25">
      <c r="A64" s="17">
        <f>A63+1</f>
        <v>50</v>
      </c>
      <c r="B64" s="8" t="s">
        <v>52</v>
      </c>
      <c r="C64" s="9" t="s">
        <v>43</v>
      </c>
      <c r="D64" s="46">
        <v>5200</v>
      </c>
      <c r="E64" s="45">
        <v>21104</v>
      </c>
      <c r="F64" s="52">
        <v>20300</v>
      </c>
      <c r="G64" s="94">
        <v>22718.42</v>
      </c>
      <c r="H64" s="59">
        <f t="shared" si="5"/>
        <v>111.91339901477832</v>
      </c>
    </row>
    <row r="65" spans="1:8" x14ac:dyDescent="0.25">
      <c r="A65" s="17">
        <f>A64+1</f>
        <v>51</v>
      </c>
      <c r="B65" s="8" t="s">
        <v>67</v>
      </c>
      <c r="C65" s="9" t="s">
        <v>45</v>
      </c>
      <c r="D65" s="46">
        <v>58</v>
      </c>
      <c r="E65" s="46">
        <v>77</v>
      </c>
      <c r="F65" s="52">
        <v>77</v>
      </c>
      <c r="G65" s="94">
        <v>77</v>
      </c>
      <c r="H65" s="59">
        <f t="shared" si="5"/>
        <v>100</v>
      </c>
    </row>
    <row r="66" spans="1:8" x14ac:dyDescent="0.25">
      <c r="A66" s="17"/>
      <c r="B66" s="3" t="s">
        <v>4</v>
      </c>
      <c r="C66" s="9"/>
      <c r="D66" s="59"/>
      <c r="E66" s="58"/>
      <c r="F66" s="49"/>
      <c r="G66" s="92"/>
      <c r="H66" s="59"/>
    </row>
    <row r="67" spans="1:8" x14ac:dyDescent="0.25">
      <c r="A67" s="17">
        <v>52</v>
      </c>
      <c r="B67" s="8" t="s">
        <v>59</v>
      </c>
      <c r="C67" s="9" t="s">
        <v>40</v>
      </c>
      <c r="D67" s="67">
        <v>385.6</v>
      </c>
      <c r="E67" s="44">
        <v>810</v>
      </c>
      <c r="F67" s="52">
        <v>820</v>
      </c>
      <c r="G67" s="94">
        <v>915.4</v>
      </c>
      <c r="H67" s="59">
        <f>G67/F67*100</f>
        <v>111.63414634146341</v>
      </c>
    </row>
    <row r="68" spans="1:8" x14ac:dyDescent="0.25">
      <c r="A68" s="17">
        <f>A67+1</f>
        <v>53</v>
      </c>
      <c r="B68" s="8" t="s">
        <v>39</v>
      </c>
      <c r="C68" s="9" t="s">
        <v>40</v>
      </c>
      <c r="D68" s="100">
        <v>0.2</v>
      </c>
      <c r="E68" s="61">
        <v>35.700000000000003</v>
      </c>
      <c r="F68" s="52">
        <v>46</v>
      </c>
      <c r="G68" s="94">
        <v>53.28</v>
      </c>
      <c r="H68" s="59">
        <f t="shared" ref="H68:H115" si="6">G68/F68*100</f>
        <v>115.82608695652175</v>
      </c>
    </row>
    <row r="69" spans="1:8" x14ac:dyDescent="0.25">
      <c r="A69" s="17">
        <f>A68+1</f>
        <v>54</v>
      </c>
      <c r="B69" s="8" t="s">
        <v>60</v>
      </c>
      <c r="C69" s="9" t="s">
        <v>53</v>
      </c>
      <c r="D69" s="66">
        <v>219.2</v>
      </c>
      <c r="E69" s="44">
        <v>366.52</v>
      </c>
      <c r="F69" s="52">
        <f>(F67/F70)*1000</f>
        <v>371.04072398190044</v>
      </c>
      <c r="G69" s="94">
        <v>372.04</v>
      </c>
      <c r="H69" s="59">
        <f t="shared" si="6"/>
        <v>100.26931707317075</v>
      </c>
    </row>
    <row r="70" spans="1:8" x14ac:dyDescent="0.25">
      <c r="A70" s="47" t="s">
        <v>151</v>
      </c>
      <c r="B70" s="48" t="s">
        <v>67</v>
      </c>
      <c r="C70" s="47" t="s">
        <v>45</v>
      </c>
      <c r="D70" s="101">
        <v>1827</v>
      </c>
      <c r="E70" s="53">
        <v>2210</v>
      </c>
      <c r="F70" s="53">
        <v>2210</v>
      </c>
      <c r="G70" s="95">
        <v>2215</v>
      </c>
      <c r="H70" s="59">
        <f t="shared" si="6"/>
        <v>100.22624434389141</v>
      </c>
    </row>
    <row r="71" spans="1:8" x14ac:dyDescent="0.25">
      <c r="A71" s="17">
        <f>A69+1</f>
        <v>55</v>
      </c>
      <c r="B71" s="8" t="s">
        <v>63</v>
      </c>
      <c r="C71" s="9" t="s">
        <v>43</v>
      </c>
      <c r="D71" s="100">
        <v>1908</v>
      </c>
      <c r="E71" s="44">
        <v>19981</v>
      </c>
      <c r="F71" s="52">
        <v>20000</v>
      </c>
      <c r="G71" s="94">
        <v>21000</v>
      </c>
      <c r="H71" s="59">
        <f t="shared" si="6"/>
        <v>105</v>
      </c>
    </row>
    <row r="72" spans="1:8" x14ac:dyDescent="0.25">
      <c r="A72" s="18"/>
      <c r="B72" s="7" t="s">
        <v>5</v>
      </c>
      <c r="C72" s="9"/>
      <c r="D72" s="59"/>
      <c r="E72" s="58"/>
      <c r="F72" s="49"/>
      <c r="G72" s="92"/>
      <c r="H72" s="59"/>
    </row>
    <row r="73" spans="1:8" x14ac:dyDescent="0.25">
      <c r="A73" s="17">
        <f>A71+1</f>
        <v>56</v>
      </c>
      <c r="B73" s="8" t="s">
        <v>61</v>
      </c>
      <c r="C73" s="9" t="s">
        <v>45</v>
      </c>
      <c r="D73" s="59">
        <v>50</v>
      </c>
      <c r="E73" s="58">
        <v>60000</v>
      </c>
      <c r="F73" s="49">
        <v>65000</v>
      </c>
      <c r="G73" s="92">
        <v>74972</v>
      </c>
      <c r="H73" s="59">
        <f t="shared" si="6"/>
        <v>115.34153846153845</v>
      </c>
    </row>
    <row r="74" spans="1:8" x14ac:dyDescent="0.25">
      <c r="A74" s="17">
        <f>A73+1</f>
        <v>57</v>
      </c>
      <c r="B74" s="8" t="s">
        <v>39</v>
      </c>
      <c r="C74" s="9" t="s">
        <v>68</v>
      </c>
      <c r="D74" s="59">
        <v>1</v>
      </c>
      <c r="E74" s="58">
        <v>24.5</v>
      </c>
      <c r="F74" s="59">
        <v>20.5</v>
      </c>
      <c r="G74" s="84">
        <v>47.335777499999999</v>
      </c>
      <c r="H74" s="59">
        <f t="shared" si="6"/>
        <v>230.90623170731709</v>
      </c>
    </row>
    <row r="75" spans="1:8" x14ac:dyDescent="0.25">
      <c r="A75" s="17">
        <f>A74+1</f>
        <v>58</v>
      </c>
      <c r="B75" s="8" t="s">
        <v>62</v>
      </c>
      <c r="C75" s="9" t="s">
        <v>68</v>
      </c>
      <c r="D75" s="59">
        <v>0.21</v>
      </c>
      <c r="E75" s="58">
        <v>52.3</v>
      </c>
      <c r="F75" s="59">
        <v>55</v>
      </c>
      <c r="G75" s="84">
        <v>78.2</v>
      </c>
      <c r="H75" s="59">
        <f t="shared" si="6"/>
        <v>142.18181818181819</v>
      </c>
    </row>
    <row r="76" spans="1:8" x14ac:dyDescent="0.25">
      <c r="A76" s="17">
        <f>A75+1</f>
        <v>59</v>
      </c>
      <c r="B76" s="8" t="s">
        <v>63</v>
      </c>
      <c r="C76" s="9" t="s">
        <v>49</v>
      </c>
      <c r="D76" s="59">
        <v>6000</v>
      </c>
      <c r="E76" s="58">
        <v>20146</v>
      </c>
      <c r="F76" s="59">
        <v>20200</v>
      </c>
      <c r="G76" s="84">
        <v>25000</v>
      </c>
      <c r="H76" s="59">
        <f t="shared" si="6"/>
        <v>123.76237623762376</v>
      </c>
    </row>
    <row r="77" spans="1:8" x14ac:dyDescent="0.25">
      <c r="A77" s="18"/>
      <c r="B77" s="7" t="s">
        <v>6</v>
      </c>
      <c r="C77" s="9"/>
      <c r="D77" s="59"/>
      <c r="E77" s="58"/>
      <c r="F77" s="59"/>
      <c r="G77" s="84"/>
      <c r="H77" s="59"/>
    </row>
    <row r="78" spans="1:8" x14ac:dyDescent="0.25">
      <c r="A78" s="17">
        <f>A76+1</f>
        <v>60</v>
      </c>
      <c r="B78" s="8" t="s">
        <v>64</v>
      </c>
      <c r="C78" s="9" t="s">
        <v>68</v>
      </c>
      <c r="D78" s="59">
        <v>208.9</v>
      </c>
      <c r="E78" s="58">
        <v>4000</v>
      </c>
      <c r="F78" s="59">
        <v>4100</v>
      </c>
      <c r="G78" s="84">
        <v>4100</v>
      </c>
      <c r="H78" s="59">
        <f t="shared" si="6"/>
        <v>100</v>
      </c>
    </row>
    <row r="79" spans="1:8" x14ac:dyDescent="0.25">
      <c r="A79" s="17">
        <f>A78+1</f>
        <v>61</v>
      </c>
      <c r="B79" s="8" t="s">
        <v>65</v>
      </c>
      <c r="C79" s="9" t="s">
        <v>68</v>
      </c>
      <c r="D79" s="59">
        <v>37.6</v>
      </c>
      <c r="E79" s="58">
        <v>389</v>
      </c>
      <c r="F79" s="59">
        <v>390</v>
      </c>
      <c r="G79" s="84">
        <v>392</v>
      </c>
      <c r="H79" s="59">
        <f t="shared" si="6"/>
        <v>100.51282051282051</v>
      </c>
    </row>
    <row r="80" spans="1:8" x14ac:dyDescent="0.25">
      <c r="A80" s="17">
        <f>A79+1</f>
        <v>62</v>
      </c>
      <c r="B80" s="8" t="s">
        <v>66</v>
      </c>
      <c r="C80" s="9" t="s">
        <v>68</v>
      </c>
      <c r="D80" s="59">
        <v>17.8</v>
      </c>
      <c r="E80" s="58">
        <v>200</v>
      </c>
      <c r="F80" s="59">
        <v>205</v>
      </c>
      <c r="G80" s="84">
        <v>220</v>
      </c>
      <c r="H80" s="59">
        <f t="shared" si="6"/>
        <v>107.31707317073172</v>
      </c>
    </row>
    <row r="81" spans="1:8" x14ac:dyDescent="0.25">
      <c r="A81" s="17">
        <f>A80+1</f>
        <v>63</v>
      </c>
      <c r="B81" s="8" t="s">
        <v>67</v>
      </c>
      <c r="C81" s="9" t="s">
        <v>69</v>
      </c>
      <c r="D81" s="59">
        <v>2122</v>
      </c>
      <c r="E81" s="58">
        <v>1744</v>
      </c>
      <c r="F81" s="59">
        <v>1744</v>
      </c>
      <c r="G81" s="84">
        <v>1376</v>
      </c>
      <c r="H81" s="59">
        <f t="shared" si="6"/>
        <v>78.899082568807344</v>
      </c>
    </row>
    <row r="82" spans="1:8" x14ac:dyDescent="0.25">
      <c r="A82" s="17">
        <f>A81+1</f>
        <v>64</v>
      </c>
      <c r="B82" s="8" t="s">
        <v>63</v>
      </c>
      <c r="C82" s="9" t="s">
        <v>49</v>
      </c>
      <c r="D82" s="59">
        <v>5000</v>
      </c>
      <c r="E82" s="58">
        <v>19200</v>
      </c>
      <c r="F82" s="59">
        <v>19300</v>
      </c>
      <c r="G82" s="84">
        <v>19500</v>
      </c>
      <c r="H82" s="59">
        <f t="shared" si="6"/>
        <v>101.03626943005182</v>
      </c>
    </row>
    <row r="83" spans="1:8" x14ac:dyDescent="0.25">
      <c r="A83" s="18"/>
      <c r="B83" s="7" t="s">
        <v>7</v>
      </c>
      <c r="C83" s="9"/>
      <c r="D83" s="59"/>
      <c r="E83" s="58"/>
      <c r="F83" s="59"/>
      <c r="G83" s="84"/>
      <c r="H83" s="59"/>
    </row>
    <row r="84" spans="1:8" ht="47.25" x14ac:dyDescent="0.25">
      <c r="A84" s="17">
        <f>A82+1</f>
        <v>65</v>
      </c>
      <c r="B84" s="8" t="s">
        <v>70</v>
      </c>
      <c r="C84" s="9" t="s">
        <v>71</v>
      </c>
      <c r="D84" s="59">
        <v>93.8</v>
      </c>
      <c r="E84" s="58">
        <v>1900</v>
      </c>
      <c r="F84" s="59">
        <v>1920</v>
      </c>
      <c r="G84" s="84">
        <v>1920</v>
      </c>
      <c r="H84" s="59">
        <f t="shared" si="6"/>
        <v>100</v>
      </c>
    </row>
    <row r="85" spans="1:8" x14ac:dyDescent="0.25">
      <c r="A85" s="17">
        <f>A84+1</f>
        <v>66</v>
      </c>
      <c r="B85" s="8" t="s">
        <v>73</v>
      </c>
      <c r="C85" s="9" t="s">
        <v>72</v>
      </c>
      <c r="D85" s="59">
        <v>59</v>
      </c>
      <c r="E85" s="45">
        <v>721</v>
      </c>
      <c r="F85" s="74">
        <v>721</v>
      </c>
      <c r="G85" s="88">
        <v>753</v>
      </c>
      <c r="H85" s="59">
        <f t="shared" si="6"/>
        <v>104.4382801664355</v>
      </c>
    </row>
    <row r="86" spans="1:8" ht="79.5" customHeight="1" x14ac:dyDescent="0.25">
      <c r="A86" s="17">
        <f>A85+1</f>
        <v>67</v>
      </c>
      <c r="B86" s="8" t="s">
        <v>74</v>
      </c>
      <c r="C86" s="9" t="s">
        <v>38</v>
      </c>
      <c r="D86" s="59">
        <v>17.3</v>
      </c>
      <c r="E86" s="58">
        <v>13.4</v>
      </c>
      <c r="F86" s="59">
        <v>13.4</v>
      </c>
      <c r="G86" s="84">
        <v>13.4</v>
      </c>
      <c r="H86" s="59">
        <f t="shared" si="6"/>
        <v>100</v>
      </c>
    </row>
    <row r="87" spans="1:8" x14ac:dyDescent="0.25">
      <c r="A87" s="17">
        <f>A86+1</f>
        <v>68</v>
      </c>
      <c r="B87" s="8" t="s">
        <v>67</v>
      </c>
      <c r="C87" s="9" t="s">
        <v>45</v>
      </c>
      <c r="D87" s="59">
        <v>1310</v>
      </c>
      <c r="E87" s="45">
        <v>966</v>
      </c>
      <c r="F87" s="74">
        <v>966</v>
      </c>
      <c r="G87" s="88">
        <v>966</v>
      </c>
      <c r="H87" s="59">
        <f t="shared" si="6"/>
        <v>100</v>
      </c>
    </row>
    <row r="88" spans="1:8" x14ac:dyDescent="0.25">
      <c r="A88" s="17">
        <f>A87+1</f>
        <v>69</v>
      </c>
      <c r="B88" s="8" t="s">
        <v>63</v>
      </c>
      <c r="C88" s="9" t="s">
        <v>49</v>
      </c>
      <c r="D88" s="59">
        <v>6500</v>
      </c>
      <c r="E88" s="58">
        <v>19200</v>
      </c>
      <c r="F88" s="59">
        <v>19300</v>
      </c>
      <c r="G88" s="84">
        <v>19500</v>
      </c>
      <c r="H88" s="59">
        <f t="shared" si="6"/>
        <v>101.03626943005182</v>
      </c>
    </row>
    <row r="89" spans="1:8" ht="22.5" customHeight="1" x14ac:dyDescent="0.25">
      <c r="A89" s="17"/>
      <c r="B89" s="7" t="s">
        <v>8</v>
      </c>
      <c r="C89" s="9"/>
      <c r="D89" s="59"/>
      <c r="E89" s="45"/>
      <c r="F89" s="74"/>
      <c r="G89" s="88"/>
      <c r="H89" s="59"/>
    </row>
    <row r="90" spans="1:8" ht="31.5" x14ac:dyDescent="0.25">
      <c r="A90" s="17">
        <f>A88+1</f>
        <v>70</v>
      </c>
      <c r="B90" s="8" t="s">
        <v>75</v>
      </c>
      <c r="C90" s="9" t="s">
        <v>71</v>
      </c>
      <c r="D90" s="59">
        <v>17.739999999999998</v>
      </c>
      <c r="E90" s="45">
        <v>29.8</v>
      </c>
      <c r="F90" s="74">
        <v>30</v>
      </c>
      <c r="G90" s="88">
        <v>28.06</v>
      </c>
      <c r="H90" s="59">
        <f t="shared" si="6"/>
        <v>93.533333333333317</v>
      </c>
    </row>
    <row r="91" spans="1:8" x14ac:dyDescent="0.25">
      <c r="A91" s="17">
        <f>A90+1</f>
        <v>71</v>
      </c>
      <c r="B91" s="8" t="s">
        <v>9</v>
      </c>
      <c r="C91" s="9" t="s">
        <v>72</v>
      </c>
      <c r="D91" s="59">
        <v>15</v>
      </c>
      <c r="E91" s="45">
        <v>22005</v>
      </c>
      <c r="F91" s="74">
        <v>22005</v>
      </c>
      <c r="G91" s="88">
        <v>22005</v>
      </c>
      <c r="H91" s="59">
        <f t="shared" si="6"/>
        <v>100</v>
      </c>
    </row>
    <row r="92" spans="1:8" ht="70.5" customHeight="1" x14ac:dyDescent="0.25">
      <c r="A92" s="17">
        <f>A91+1</f>
        <v>72</v>
      </c>
      <c r="B92" s="20" t="s">
        <v>76</v>
      </c>
      <c r="C92" s="9" t="s">
        <v>77</v>
      </c>
      <c r="D92" s="59" t="s">
        <v>158</v>
      </c>
      <c r="E92" s="45">
        <v>103.9</v>
      </c>
      <c r="F92" s="74">
        <v>104</v>
      </c>
      <c r="G92" s="88">
        <v>104</v>
      </c>
      <c r="H92" s="59">
        <f t="shared" si="6"/>
        <v>100</v>
      </c>
    </row>
    <row r="93" spans="1:8" ht="63" x14ac:dyDescent="0.25">
      <c r="A93" s="17">
        <f>A92+1</f>
        <v>73</v>
      </c>
      <c r="B93" s="8" t="s">
        <v>78</v>
      </c>
      <c r="C93" s="9" t="s">
        <v>38</v>
      </c>
      <c r="D93" s="59">
        <v>100</v>
      </c>
      <c r="E93" s="45">
        <v>100</v>
      </c>
      <c r="F93" s="74">
        <v>100</v>
      </c>
      <c r="G93" s="88">
        <v>100</v>
      </c>
      <c r="H93" s="59">
        <f t="shared" si="6"/>
        <v>100</v>
      </c>
    </row>
    <row r="94" spans="1:8" ht="63" x14ac:dyDescent="0.25">
      <c r="A94" s="17">
        <f>A93+1</f>
        <v>74</v>
      </c>
      <c r="B94" s="8" t="s">
        <v>79</v>
      </c>
      <c r="C94" s="9" t="s">
        <v>38</v>
      </c>
      <c r="D94" s="59">
        <v>0</v>
      </c>
      <c r="E94" s="62">
        <v>85</v>
      </c>
      <c r="F94" s="82">
        <v>86</v>
      </c>
      <c r="G94" s="96">
        <v>65.5</v>
      </c>
      <c r="H94" s="59">
        <f>G94/F94*100</f>
        <v>76.162790697674424</v>
      </c>
    </row>
    <row r="95" spans="1:8" ht="22.5" customHeight="1" x14ac:dyDescent="0.25">
      <c r="A95" s="107" t="s">
        <v>10</v>
      </c>
      <c r="B95" s="108"/>
      <c r="C95" s="108"/>
      <c r="D95" s="108"/>
      <c r="E95" s="109"/>
      <c r="F95" s="50"/>
      <c r="G95" s="73"/>
      <c r="H95" s="31"/>
    </row>
    <row r="96" spans="1:8" x14ac:dyDescent="0.25">
      <c r="A96" s="17"/>
      <c r="B96" s="3" t="s">
        <v>11</v>
      </c>
      <c r="C96" s="9"/>
      <c r="D96" s="102"/>
      <c r="E96" s="35"/>
      <c r="F96" s="35"/>
      <c r="G96" s="35"/>
      <c r="H96" s="31"/>
    </row>
    <row r="97" spans="1:8" ht="31.5" x14ac:dyDescent="0.25">
      <c r="A97" s="17">
        <f>A94+1</f>
        <v>75</v>
      </c>
      <c r="B97" s="8" t="s">
        <v>138</v>
      </c>
      <c r="C97" s="9" t="s">
        <v>80</v>
      </c>
      <c r="D97" s="66">
        <v>10</v>
      </c>
      <c r="E97" s="63">
        <v>5</v>
      </c>
      <c r="F97" s="66">
        <v>5</v>
      </c>
      <c r="G97" s="85">
        <v>5</v>
      </c>
      <c r="H97" s="59">
        <f t="shared" si="6"/>
        <v>100</v>
      </c>
    </row>
    <row r="98" spans="1:8" ht="78.75" x14ac:dyDescent="0.25">
      <c r="A98" s="17">
        <f>A97+1</f>
        <v>76</v>
      </c>
      <c r="B98" s="8" t="s">
        <v>81</v>
      </c>
      <c r="C98" s="9" t="s">
        <v>38</v>
      </c>
      <c r="D98" s="66">
        <v>0.3</v>
      </c>
      <c r="E98" s="63">
        <v>26.1</v>
      </c>
      <c r="F98" s="66">
        <v>26.2</v>
      </c>
      <c r="G98" s="85">
        <v>26.2</v>
      </c>
      <c r="H98" s="59">
        <f t="shared" si="6"/>
        <v>100</v>
      </c>
    </row>
    <row r="99" spans="1:8" ht="47.25" x14ac:dyDescent="0.25">
      <c r="A99" s="17">
        <v>70</v>
      </c>
      <c r="B99" s="8" t="s">
        <v>82</v>
      </c>
      <c r="C99" s="9" t="s">
        <v>38</v>
      </c>
      <c r="D99" s="66">
        <v>2.7</v>
      </c>
      <c r="E99" s="57">
        <v>4.7</v>
      </c>
      <c r="F99" s="78">
        <v>4.8</v>
      </c>
      <c r="G99" s="86">
        <v>32</v>
      </c>
      <c r="H99" s="59">
        <f t="shared" si="6"/>
        <v>666.66666666666674</v>
      </c>
    </row>
    <row r="100" spans="1:8" ht="78.75" x14ac:dyDescent="0.25">
      <c r="A100" s="17">
        <f>A99+1</f>
        <v>71</v>
      </c>
      <c r="B100" s="8" t="s">
        <v>83</v>
      </c>
      <c r="C100" s="9" t="s">
        <v>72</v>
      </c>
      <c r="D100" s="66">
        <v>30</v>
      </c>
      <c r="E100" s="63">
        <v>261</v>
      </c>
      <c r="F100" s="66">
        <v>270</v>
      </c>
      <c r="G100" s="85">
        <v>270</v>
      </c>
      <c r="H100" s="59">
        <f t="shared" si="6"/>
        <v>100</v>
      </c>
    </row>
    <row r="101" spans="1:8" ht="78.75" x14ac:dyDescent="0.25">
      <c r="A101" s="17">
        <f>A100+1</f>
        <v>72</v>
      </c>
      <c r="B101" s="8" t="s">
        <v>12</v>
      </c>
      <c r="C101" s="9" t="s">
        <v>38</v>
      </c>
      <c r="D101" s="66">
        <v>2.7</v>
      </c>
      <c r="E101" s="63">
        <v>41</v>
      </c>
      <c r="F101" s="66">
        <v>45</v>
      </c>
      <c r="G101" s="85">
        <v>45</v>
      </c>
      <c r="H101" s="59">
        <f t="shared" si="6"/>
        <v>100</v>
      </c>
    </row>
    <row r="102" spans="1:8" ht="81.75" customHeight="1" x14ac:dyDescent="0.25">
      <c r="A102" s="17">
        <f>A101+1</f>
        <v>73</v>
      </c>
      <c r="B102" s="8" t="s">
        <v>84</v>
      </c>
      <c r="C102" s="9" t="s">
        <v>38</v>
      </c>
      <c r="D102" s="59">
        <v>35</v>
      </c>
      <c r="E102" s="45">
        <v>5.22</v>
      </c>
      <c r="F102" s="74">
        <v>6</v>
      </c>
      <c r="G102" s="88">
        <v>12.3</v>
      </c>
      <c r="H102" s="59">
        <f t="shared" si="6"/>
        <v>205.00000000000003</v>
      </c>
    </row>
    <row r="103" spans="1:8" ht="63" x14ac:dyDescent="0.25">
      <c r="A103" s="17">
        <v>78</v>
      </c>
      <c r="B103" s="8" t="s">
        <v>85</v>
      </c>
      <c r="C103" s="9" t="s">
        <v>38</v>
      </c>
      <c r="D103" s="59">
        <v>35</v>
      </c>
      <c r="E103" s="45">
        <v>36</v>
      </c>
      <c r="F103" s="74">
        <v>37</v>
      </c>
      <c r="G103" s="88">
        <v>40</v>
      </c>
      <c r="H103" s="59">
        <f t="shared" si="6"/>
        <v>108.10810810810811</v>
      </c>
    </row>
    <row r="104" spans="1:8" x14ac:dyDescent="0.25">
      <c r="A104" s="18"/>
      <c r="B104" s="7" t="s">
        <v>13</v>
      </c>
      <c r="C104" s="9"/>
      <c r="D104" s="59"/>
      <c r="E104" s="58"/>
      <c r="F104" s="59"/>
      <c r="G104" s="84"/>
      <c r="H104" s="59"/>
    </row>
    <row r="105" spans="1:8" x14ac:dyDescent="0.25">
      <c r="A105" s="17">
        <v>79</v>
      </c>
      <c r="B105" s="8" t="s">
        <v>65</v>
      </c>
      <c r="C105" s="9" t="s">
        <v>71</v>
      </c>
      <c r="D105" s="100">
        <v>0.29630000000000001</v>
      </c>
      <c r="E105" s="63">
        <v>2.64</v>
      </c>
      <c r="F105" s="66">
        <v>2.7</v>
      </c>
      <c r="G105" s="85">
        <v>3.83</v>
      </c>
      <c r="H105" s="59">
        <f t="shared" si="6"/>
        <v>141.85185185185185</v>
      </c>
    </row>
    <row r="106" spans="1:8" ht="76.5" customHeight="1" x14ac:dyDescent="0.25">
      <c r="A106" s="17">
        <v>80</v>
      </c>
      <c r="B106" s="8" t="s">
        <v>86</v>
      </c>
      <c r="C106" s="9" t="s">
        <v>38</v>
      </c>
      <c r="D106" s="100">
        <v>65</v>
      </c>
      <c r="E106" s="63">
        <v>73.08</v>
      </c>
      <c r="F106" s="66">
        <v>74</v>
      </c>
      <c r="G106" s="85">
        <v>75</v>
      </c>
      <c r="H106" s="59">
        <f t="shared" si="6"/>
        <v>101.35135135135135</v>
      </c>
    </row>
    <row r="107" spans="1:8" ht="45" customHeight="1" x14ac:dyDescent="0.25">
      <c r="A107" s="17">
        <v>81</v>
      </c>
      <c r="B107" s="8" t="s">
        <v>87</v>
      </c>
      <c r="C107" s="110" t="s">
        <v>88</v>
      </c>
      <c r="D107" s="100">
        <v>82.5</v>
      </c>
      <c r="E107" s="57">
        <v>95</v>
      </c>
      <c r="F107" s="78">
        <v>95</v>
      </c>
      <c r="G107" s="86">
        <v>95</v>
      </c>
      <c r="H107" s="59">
        <f t="shared" si="6"/>
        <v>100</v>
      </c>
    </row>
    <row r="108" spans="1:8" ht="45" customHeight="1" x14ac:dyDescent="0.25">
      <c r="A108" s="17">
        <v>82</v>
      </c>
      <c r="B108" s="8" t="s">
        <v>14</v>
      </c>
      <c r="C108" s="112"/>
      <c r="D108" s="100">
        <v>114.3</v>
      </c>
      <c r="E108" s="57">
        <v>80</v>
      </c>
      <c r="F108" s="78">
        <v>80</v>
      </c>
      <c r="G108" s="86">
        <v>80</v>
      </c>
      <c r="H108" s="59">
        <f t="shared" si="6"/>
        <v>100</v>
      </c>
    </row>
    <row r="109" spans="1:8" x14ac:dyDescent="0.25">
      <c r="A109" s="17">
        <f>A108+1</f>
        <v>83</v>
      </c>
      <c r="B109" s="8" t="s">
        <v>67</v>
      </c>
      <c r="C109" s="9" t="s">
        <v>69</v>
      </c>
      <c r="D109" s="100">
        <v>320</v>
      </c>
      <c r="E109" s="57">
        <v>179</v>
      </c>
      <c r="F109" s="78">
        <v>179</v>
      </c>
      <c r="G109" s="86">
        <v>179</v>
      </c>
      <c r="H109" s="59">
        <f t="shared" si="6"/>
        <v>100</v>
      </c>
    </row>
    <row r="110" spans="1:8" x14ac:dyDescent="0.25">
      <c r="A110" s="17">
        <f>A109+1</f>
        <v>84</v>
      </c>
      <c r="B110" s="8" t="s">
        <v>63</v>
      </c>
      <c r="C110" s="9" t="s">
        <v>49</v>
      </c>
      <c r="D110" s="100">
        <v>4800.6000000000004</v>
      </c>
      <c r="E110" s="57">
        <v>29478.5</v>
      </c>
      <c r="F110" s="78">
        <v>29478.5</v>
      </c>
      <c r="G110" s="86">
        <v>36592.699999999997</v>
      </c>
      <c r="H110" s="59">
        <f t="shared" si="6"/>
        <v>124.1335210407585</v>
      </c>
    </row>
    <row r="111" spans="1:8" x14ac:dyDescent="0.25">
      <c r="A111" s="18"/>
      <c r="B111" s="7" t="s">
        <v>15</v>
      </c>
      <c r="C111" s="9"/>
      <c r="D111" s="59"/>
      <c r="E111" s="58"/>
      <c r="F111" s="59"/>
      <c r="G111" s="84"/>
      <c r="H111" s="59"/>
    </row>
    <row r="112" spans="1:8" ht="48" customHeight="1" x14ac:dyDescent="0.25">
      <c r="A112" s="17">
        <v>85</v>
      </c>
      <c r="B112" s="8" t="s">
        <v>89</v>
      </c>
      <c r="C112" s="9" t="s">
        <v>38</v>
      </c>
      <c r="D112" s="59">
        <v>97.5</v>
      </c>
      <c r="E112" s="58">
        <v>98.4</v>
      </c>
      <c r="F112" s="59">
        <v>98.4</v>
      </c>
      <c r="G112" s="84">
        <v>98.4</v>
      </c>
      <c r="H112" s="59">
        <f t="shared" si="6"/>
        <v>100</v>
      </c>
    </row>
    <row r="113" spans="1:8" ht="35.25" customHeight="1" x14ac:dyDescent="0.25">
      <c r="A113" s="17">
        <v>86</v>
      </c>
      <c r="B113" s="8" t="s">
        <v>90</v>
      </c>
      <c r="C113" s="9" t="s">
        <v>38</v>
      </c>
      <c r="D113" s="59">
        <v>62.1</v>
      </c>
      <c r="E113" s="58">
        <v>75</v>
      </c>
      <c r="F113" s="59">
        <v>75</v>
      </c>
      <c r="G113" s="84">
        <v>70.400000000000006</v>
      </c>
      <c r="H113" s="59">
        <f t="shared" si="6"/>
        <v>93.866666666666674</v>
      </c>
    </row>
    <row r="114" spans="1:8" ht="48" customHeight="1" x14ac:dyDescent="0.25">
      <c r="A114" s="17">
        <v>87</v>
      </c>
      <c r="B114" s="8" t="s">
        <v>91</v>
      </c>
      <c r="C114" s="9" t="s">
        <v>38</v>
      </c>
      <c r="D114" s="59">
        <v>48</v>
      </c>
      <c r="E114" s="45">
        <v>75</v>
      </c>
      <c r="F114" s="74">
        <v>75</v>
      </c>
      <c r="G114" s="88">
        <v>75</v>
      </c>
      <c r="H114" s="59">
        <f t="shared" si="6"/>
        <v>100</v>
      </c>
    </row>
    <row r="115" spans="1:8" x14ac:dyDescent="0.25">
      <c r="A115" s="17">
        <v>88</v>
      </c>
      <c r="B115" s="8" t="s">
        <v>63</v>
      </c>
      <c r="C115" s="9" t="s">
        <v>49</v>
      </c>
      <c r="D115" s="59">
        <v>5532</v>
      </c>
      <c r="E115" s="58">
        <v>31916</v>
      </c>
      <c r="F115" s="59">
        <v>32000</v>
      </c>
      <c r="G115" s="84">
        <v>35304.269999999997</v>
      </c>
      <c r="H115" s="59">
        <f t="shared" si="6"/>
        <v>110.32584374999999</v>
      </c>
    </row>
    <row r="116" spans="1:8" x14ac:dyDescent="0.25">
      <c r="A116" s="18"/>
      <c r="B116" s="7" t="s">
        <v>16</v>
      </c>
      <c r="C116" s="9"/>
      <c r="D116" s="59"/>
      <c r="E116" s="58"/>
      <c r="F116" s="59"/>
      <c r="G116" s="84"/>
      <c r="H116" s="59"/>
    </row>
    <row r="117" spans="1:8" ht="31.5" x14ac:dyDescent="0.25">
      <c r="A117" s="17">
        <v>89</v>
      </c>
      <c r="B117" s="8" t="s">
        <v>17</v>
      </c>
      <c r="C117" s="110" t="s">
        <v>69</v>
      </c>
      <c r="D117" s="59">
        <v>18.8</v>
      </c>
      <c r="E117" s="45">
        <v>6</v>
      </c>
      <c r="F117" s="74">
        <v>0</v>
      </c>
      <c r="G117" s="88">
        <v>3</v>
      </c>
      <c r="H117" s="59">
        <f>F117/G117*100</f>
        <v>0</v>
      </c>
    </row>
    <row r="118" spans="1:8" ht="31.5" x14ac:dyDescent="0.25">
      <c r="A118" s="17">
        <v>90</v>
      </c>
      <c r="B118" s="8" t="s">
        <v>18</v>
      </c>
      <c r="C118" s="111"/>
      <c r="D118" s="59">
        <v>0</v>
      </c>
      <c r="E118" s="45">
        <v>0</v>
      </c>
      <c r="F118" s="74">
        <v>0</v>
      </c>
      <c r="G118" s="88">
        <v>1</v>
      </c>
      <c r="H118" s="59">
        <f>F118/G118*100</f>
        <v>0</v>
      </c>
    </row>
    <row r="119" spans="1:8" ht="47.25" x14ac:dyDescent="0.25">
      <c r="A119" s="17">
        <v>91</v>
      </c>
      <c r="B119" s="8" t="s">
        <v>19</v>
      </c>
      <c r="C119" s="112"/>
      <c r="D119" s="59">
        <v>425</v>
      </c>
      <c r="E119" s="45">
        <v>515</v>
      </c>
      <c r="F119" s="74">
        <v>500</v>
      </c>
      <c r="G119" s="88">
        <v>405</v>
      </c>
      <c r="H119" s="46">
        <f>F119/G119*100</f>
        <v>123.45679012345678</v>
      </c>
    </row>
    <row r="120" spans="1:8" x14ac:dyDescent="0.25">
      <c r="A120" s="17">
        <v>92</v>
      </c>
      <c r="B120" s="8" t="s">
        <v>20</v>
      </c>
      <c r="C120" s="9" t="s">
        <v>92</v>
      </c>
      <c r="D120" s="59">
        <v>61.5</v>
      </c>
      <c r="E120" s="45">
        <v>67.5</v>
      </c>
      <c r="F120" s="74">
        <v>67.5</v>
      </c>
      <c r="G120" s="88">
        <v>63.5</v>
      </c>
      <c r="H120" s="46">
        <f>G120/F120*100</f>
        <v>94.074074074074076</v>
      </c>
    </row>
    <row r="121" spans="1:8" x14ac:dyDescent="0.25">
      <c r="A121" s="17">
        <v>93</v>
      </c>
      <c r="B121" s="8" t="s">
        <v>21</v>
      </c>
      <c r="C121" s="9" t="s">
        <v>49</v>
      </c>
      <c r="D121" s="59">
        <v>8494</v>
      </c>
      <c r="E121" s="45">
        <v>33463.599999999999</v>
      </c>
      <c r="F121" s="74">
        <v>33500</v>
      </c>
      <c r="G121" s="88">
        <v>38319.800000000003</v>
      </c>
      <c r="H121" s="46">
        <f>G121/F121*100</f>
        <v>114.38746268656716</v>
      </c>
    </row>
    <row r="122" spans="1:8" x14ac:dyDescent="0.25">
      <c r="A122" s="18"/>
      <c r="B122" s="7" t="s">
        <v>22</v>
      </c>
      <c r="C122" s="9"/>
      <c r="D122" s="59"/>
      <c r="E122" s="58"/>
      <c r="F122" s="59"/>
      <c r="G122" s="84"/>
      <c r="H122" s="46"/>
    </row>
    <row r="123" spans="1:8" ht="31.5" x14ac:dyDescent="0.25">
      <c r="A123" s="17">
        <v>94</v>
      </c>
      <c r="B123" s="8" t="s">
        <v>93</v>
      </c>
      <c r="C123" s="9" t="s">
        <v>38</v>
      </c>
      <c r="D123" s="59">
        <v>9</v>
      </c>
      <c r="E123" s="58">
        <v>62.5</v>
      </c>
      <c r="F123" s="59">
        <v>63</v>
      </c>
      <c r="G123" s="84">
        <v>63</v>
      </c>
      <c r="H123" s="46">
        <f>G123/F123*100</f>
        <v>100</v>
      </c>
    </row>
    <row r="124" spans="1:8" ht="45" customHeight="1" x14ac:dyDescent="0.25">
      <c r="A124" s="17">
        <v>95</v>
      </c>
      <c r="B124" s="20" t="s">
        <v>95</v>
      </c>
      <c r="C124" s="110" t="s">
        <v>109</v>
      </c>
      <c r="D124" s="67">
        <v>42</v>
      </c>
      <c r="E124" s="58">
        <v>10663</v>
      </c>
      <c r="F124" s="59">
        <v>10663</v>
      </c>
      <c r="G124" s="84">
        <v>10663</v>
      </c>
      <c r="H124" s="46">
        <f t="shared" ref="H124:H129" si="7">G124/F124*100</f>
        <v>100</v>
      </c>
    </row>
    <row r="125" spans="1:8" x14ac:dyDescent="0.25">
      <c r="A125" s="17">
        <v>96</v>
      </c>
      <c r="B125" s="20" t="s">
        <v>94</v>
      </c>
      <c r="C125" s="111"/>
      <c r="D125" s="59">
        <v>23</v>
      </c>
      <c r="E125" s="59">
        <v>36180</v>
      </c>
      <c r="F125" s="59">
        <v>36180</v>
      </c>
      <c r="G125" s="84">
        <v>37530</v>
      </c>
      <c r="H125" s="46">
        <f t="shared" si="7"/>
        <v>103.73134328358209</v>
      </c>
    </row>
    <row r="126" spans="1:8" x14ac:dyDescent="0.25">
      <c r="A126" s="17">
        <v>97</v>
      </c>
      <c r="B126" s="8" t="s">
        <v>135</v>
      </c>
      <c r="C126" s="112"/>
      <c r="D126" s="59">
        <v>0</v>
      </c>
      <c r="E126" s="58">
        <v>70</v>
      </c>
      <c r="F126" s="59">
        <v>70</v>
      </c>
      <c r="G126" s="84">
        <v>70</v>
      </c>
      <c r="H126" s="46">
        <f t="shared" si="7"/>
        <v>100</v>
      </c>
    </row>
    <row r="127" spans="1:8" x14ac:dyDescent="0.25">
      <c r="A127" s="17">
        <v>98</v>
      </c>
      <c r="B127" s="8" t="s">
        <v>65</v>
      </c>
      <c r="C127" s="9" t="s">
        <v>68</v>
      </c>
      <c r="D127" s="59">
        <v>0.3</v>
      </c>
      <c r="E127" s="58">
        <v>0.3</v>
      </c>
      <c r="F127" s="59">
        <v>0.3</v>
      </c>
      <c r="G127" s="84">
        <v>0.57999999999999996</v>
      </c>
      <c r="H127" s="46">
        <f t="shared" si="7"/>
        <v>193.33333333333334</v>
      </c>
    </row>
    <row r="128" spans="1:8" x14ac:dyDescent="0.25">
      <c r="A128" s="17">
        <v>99</v>
      </c>
      <c r="B128" s="8" t="s">
        <v>67</v>
      </c>
      <c r="C128" s="9" t="s">
        <v>69</v>
      </c>
      <c r="D128" s="59">
        <v>111</v>
      </c>
      <c r="E128" s="58">
        <v>90</v>
      </c>
      <c r="F128" s="59">
        <v>90</v>
      </c>
      <c r="G128" s="84">
        <v>90</v>
      </c>
      <c r="H128" s="46">
        <f t="shared" si="7"/>
        <v>100</v>
      </c>
    </row>
    <row r="129" spans="1:9" x14ac:dyDescent="0.25">
      <c r="A129" s="17">
        <v>100</v>
      </c>
      <c r="B129" s="8" t="s">
        <v>63</v>
      </c>
      <c r="C129" s="9" t="s">
        <v>49</v>
      </c>
      <c r="D129" s="59">
        <v>4628</v>
      </c>
      <c r="E129" s="58">
        <v>35302</v>
      </c>
      <c r="F129" s="59">
        <v>35400</v>
      </c>
      <c r="G129" s="84">
        <v>45604</v>
      </c>
      <c r="H129" s="46">
        <f t="shared" si="7"/>
        <v>128.82485875706215</v>
      </c>
    </row>
    <row r="130" spans="1:9" x14ac:dyDescent="0.25">
      <c r="A130" s="18"/>
      <c r="B130" s="7" t="s">
        <v>23</v>
      </c>
      <c r="C130" s="9"/>
      <c r="D130" s="59"/>
      <c r="E130" s="58"/>
      <c r="F130" s="59"/>
      <c r="G130" s="84"/>
      <c r="H130" s="59"/>
    </row>
    <row r="131" spans="1:9" ht="47.25" x14ac:dyDescent="0.25">
      <c r="A131" s="17">
        <v>101</v>
      </c>
      <c r="B131" s="8" t="s">
        <v>96</v>
      </c>
      <c r="C131" s="9" t="s">
        <v>38</v>
      </c>
      <c r="D131" s="59">
        <v>18.329999999999998</v>
      </c>
      <c r="E131" s="45">
        <v>6.05</v>
      </c>
      <c r="F131" s="74">
        <v>6.05</v>
      </c>
      <c r="G131" s="88">
        <v>4.7</v>
      </c>
      <c r="H131" s="46">
        <f>G131/F131*100</f>
        <v>77.685950413223154</v>
      </c>
      <c r="I131" s="24"/>
    </row>
    <row r="132" spans="1:9" x14ac:dyDescent="0.25">
      <c r="A132" s="17">
        <f>A131+1</f>
        <v>102</v>
      </c>
      <c r="B132" s="8" t="s">
        <v>97</v>
      </c>
      <c r="C132" s="9" t="s">
        <v>71</v>
      </c>
      <c r="D132" s="59">
        <v>4.2000000000000003E-2</v>
      </c>
      <c r="E132" s="45">
        <v>0</v>
      </c>
      <c r="F132" s="74">
        <v>0</v>
      </c>
      <c r="G132" s="88">
        <v>0</v>
      </c>
      <c r="H132" s="46">
        <v>100</v>
      </c>
      <c r="I132" s="24"/>
    </row>
    <row r="133" spans="1:9" ht="63" x14ac:dyDescent="0.25">
      <c r="A133" s="17">
        <f>A132+1</f>
        <v>103</v>
      </c>
      <c r="B133" s="8" t="s">
        <v>98</v>
      </c>
      <c r="C133" s="9" t="s">
        <v>38</v>
      </c>
      <c r="D133" s="59">
        <v>0.16</v>
      </c>
      <c r="E133" s="45">
        <v>0</v>
      </c>
      <c r="F133" s="74">
        <v>0</v>
      </c>
      <c r="G133" s="88">
        <v>0</v>
      </c>
      <c r="H133" s="46">
        <v>100</v>
      </c>
    </row>
    <row r="134" spans="1:9" x14ac:dyDescent="0.25">
      <c r="A134" s="17">
        <f>A133+1</f>
        <v>104</v>
      </c>
      <c r="B134" s="8" t="s">
        <v>67</v>
      </c>
      <c r="C134" s="9" t="s">
        <v>69</v>
      </c>
      <c r="D134" s="59">
        <v>107</v>
      </c>
      <c r="E134" s="45">
        <v>34</v>
      </c>
      <c r="F134" s="74">
        <v>34</v>
      </c>
      <c r="G134" s="88">
        <v>36</v>
      </c>
      <c r="H134" s="46">
        <f>G134/F134*100</f>
        <v>105.88235294117648</v>
      </c>
    </row>
    <row r="135" spans="1:9" x14ac:dyDescent="0.25">
      <c r="A135" s="17">
        <f>A134+1</f>
        <v>105</v>
      </c>
      <c r="B135" s="8" t="s">
        <v>63</v>
      </c>
      <c r="C135" s="9" t="s">
        <v>49</v>
      </c>
      <c r="D135" s="59">
        <v>8500</v>
      </c>
      <c r="E135" s="45">
        <v>24717</v>
      </c>
      <c r="F135" s="74">
        <v>24800</v>
      </c>
      <c r="G135" s="88">
        <v>30810</v>
      </c>
      <c r="H135" s="46">
        <f>G135/F135*100</f>
        <v>124.23387096774195</v>
      </c>
    </row>
    <row r="136" spans="1:9" x14ac:dyDescent="0.25">
      <c r="A136" s="18"/>
      <c r="B136" s="7" t="s">
        <v>24</v>
      </c>
      <c r="C136" s="9"/>
      <c r="D136" s="59"/>
      <c r="E136" s="58"/>
      <c r="F136" s="59"/>
      <c r="G136" s="84"/>
      <c r="H136" s="59"/>
    </row>
    <row r="137" spans="1:9" ht="31.5" x14ac:dyDescent="0.25">
      <c r="A137" s="12">
        <v>106</v>
      </c>
      <c r="B137" s="13" t="s">
        <v>25</v>
      </c>
      <c r="C137" s="14"/>
      <c r="D137" s="67"/>
      <c r="E137" s="62"/>
      <c r="F137" s="82"/>
      <c r="G137" s="96"/>
      <c r="H137" s="46"/>
    </row>
    <row r="138" spans="1:9" ht="16.5" customHeight="1" x14ac:dyDescent="0.25">
      <c r="A138" s="21"/>
      <c r="B138" s="13" t="s">
        <v>100</v>
      </c>
      <c r="C138" s="113" t="s">
        <v>99</v>
      </c>
      <c r="D138" s="67">
        <v>3.35</v>
      </c>
      <c r="E138" s="45">
        <v>40.630000000000003</v>
      </c>
      <c r="F138" s="74">
        <v>40.630000000000003</v>
      </c>
      <c r="G138" s="88">
        <v>23.08</v>
      </c>
      <c r="H138" s="46">
        <f>G138/F138*100</f>
        <v>56.805316268766916</v>
      </c>
    </row>
    <row r="139" spans="1:9" x14ac:dyDescent="0.25">
      <c r="A139" s="21"/>
      <c r="B139" s="13" t="s">
        <v>101</v>
      </c>
      <c r="C139" s="114"/>
      <c r="D139" s="67">
        <v>1.34</v>
      </c>
      <c r="E139" s="45">
        <v>3.13</v>
      </c>
      <c r="F139" s="74">
        <v>3.13</v>
      </c>
      <c r="G139" s="88">
        <v>3.85</v>
      </c>
      <c r="H139" s="46">
        <f t="shared" ref="H139:H144" si="8">G139/F139*100</f>
        <v>123.00319488817892</v>
      </c>
    </row>
    <row r="140" spans="1:9" x14ac:dyDescent="0.25">
      <c r="A140" s="21"/>
      <c r="B140" s="13" t="s">
        <v>102</v>
      </c>
      <c r="C140" s="114"/>
      <c r="D140" s="67">
        <v>81.099999999999994</v>
      </c>
      <c r="E140" s="64">
        <v>44.53</v>
      </c>
      <c r="F140" s="67">
        <v>44.53</v>
      </c>
      <c r="G140" s="97">
        <v>61.54</v>
      </c>
      <c r="H140" s="46">
        <f t="shared" si="8"/>
        <v>138.19896698854703</v>
      </c>
    </row>
    <row r="141" spans="1:9" ht="48" customHeight="1" x14ac:dyDescent="0.25">
      <c r="A141" s="21"/>
      <c r="B141" s="13" t="s">
        <v>103</v>
      </c>
      <c r="C141" s="115"/>
      <c r="D141" s="67">
        <v>2.06</v>
      </c>
      <c r="E141" s="64">
        <v>5.87</v>
      </c>
      <c r="F141" s="67">
        <v>5.87</v>
      </c>
      <c r="G141" s="97">
        <v>11.54</v>
      </c>
      <c r="H141" s="46">
        <f t="shared" si="8"/>
        <v>196.59284497444631</v>
      </c>
    </row>
    <row r="142" spans="1:9" ht="109.5" customHeight="1" x14ac:dyDescent="0.25">
      <c r="A142" s="12">
        <v>107</v>
      </c>
      <c r="B142" s="13" t="s">
        <v>104</v>
      </c>
      <c r="C142" s="14" t="s">
        <v>38</v>
      </c>
      <c r="D142" s="67">
        <v>2.95</v>
      </c>
      <c r="E142" s="64">
        <v>5.86</v>
      </c>
      <c r="F142" s="67">
        <v>5.86</v>
      </c>
      <c r="G142" s="97">
        <v>12.9</v>
      </c>
      <c r="H142" s="46">
        <f t="shared" si="8"/>
        <v>220.13651877133105</v>
      </c>
    </row>
    <row r="143" spans="1:9" ht="18" customHeight="1" x14ac:dyDescent="0.25">
      <c r="A143" s="12">
        <v>108</v>
      </c>
      <c r="B143" s="15" t="s">
        <v>67</v>
      </c>
      <c r="C143" s="14" t="s">
        <v>45</v>
      </c>
      <c r="D143" s="67">
        <v>2</v>
      </c>
      <c r="E143" s="64">
        <v>4</v>
      </c>
      <c r="F143" s="67">
        <v>4</v>
      </c>
      <c r="G143" s="97">
        <v>4</v>
      </c>
      <c r="H143" s="46">
        <f t="shared" si="8"/>
        <v>100</v>
      </c>
    </row>
    <row r="144" spans="1:9" ht="16.5" customHeight="1" x14ac:dyDescent="0.25">
      <c r="A144" s="12">
        <v>109</v>
      </c>
      <c r="B144" s="15" t="s">
        <v>63</v>
      </c>
      <c r="C144" s="14" t="s">
        <v>49</v>
      </c>
      <c r="D144" s="67">
        <v>19951</v>
      </c>
      <c r="E144" s="64">
        <v>27986</v>
      </c>
      <c r="F144" s="67">
        <v>28000</v>
      </c>
      <c r="G144" s="97">
        <v>30066.7</v>
      </c>
      <c r="H144" s="46">
        <f t="shared" si="8"/>
        <v>107.38107142857143</v>
      </c>
    </row>
    <row r="145" spans="1:8" ht="15.75" customHeight="1" x14ac:dyDescent="0.25">
      <c r="A145" s="18"/>
      <c r="B145" s="3" t="s">
        <v>26</v>
      </c>
      <c r="C145" s="9"/>
      <c r="D145" s="59"/>
      <c r="E145" s="45"/>
      <c r="F145" s="74"/>
      <c r="G145" s="88"/>
      <c r="H145" s="46"/>
    </row>
    <row r="146" spans="1:8" ht="36.75" customHeight="1" x14ac:dyDescent="0.25">
      <c r="A146" s="17">
        <v>110</v>
      </c>
      <c r="B146" s="8" t="s">
        <v>105</v>
      </c>
      <c r="C146" s="9" t="s">
        <v>72</v>
      </c>
      <c r="D146" s="59">
        <v>890.5</v>
      </c>
      <c r="E146" s="45">
        <v>1648.1</v>
      </c>
      <c r="F146" s="74">
        <v>1600</v>
      </c>
      <c r="G146" s="88">
        <v>1676</v>
      </c>
      <c r="H146" s="46">
        <f>F146/G146*100</f>
        <v>95.465393794749403</v>
      </c>
    </row>
    <row r="147" spans="1:8" ht="15" customHeight="1" x14ac:dyDescent="0.25">
      <c r="A147" s="107" t="s">
        <v>27</v>
      </c>
      <c r="B147" s="108"/>
      <c r="C147" s="108"/>
      <c r="D147" s="108"/>
      <c r="E147" s="108"/>
      <c r="F147" s="108"/>
      <c r="G147" s="108"/>
      <c r="H147" s="109"/>
    </row>
    <row r="148" spans="1:8" x14ac:dyDescent="0.25">
      <c r="A148" s="18"/>
      <c r="B148" s="7" t="s">
        <v>28</v>
      </c>
      <c r="C148" s="9"/>
      <c r="D148" s="39"/>
      <c r="E148" s="40"/>
      <c r="F148" s="40"/>
      <c r="G148" s="40"/>
      <c r="H148" s="39"/>
    </row>
    <row r="149" spans="1:8" x14ac:dyDescent="0.25">
      <c r="A149" s="17">
        <v>111</v>
      </c>
      <c r="B149" s="8" t="s">
        <v>106</v>
      </c>
      <c r="C149" s="9" t="s">
        <v>71</v>
      </c>
      <c r="D149" s="59">
        <v>2.2999999999999998</v>
      </c>
      <c r="E149" s="58">
        <v>546.44000000000005</v>
      </c>
      <c r="F149" s="59">
        <v>146.44</v>
      </c>
      <c r="G149" s="84">
        <v>207.1</v>
      </c>
      <c r="H149" s="59">
        <f>G149/F149*100</f>
        <v>141.42310844031684</v>
      </c>
    </row>
    <row r="150" spans="1:8" x14ac:dyDescent="0.25">
      <c r="A150" s="17">
        <f>A149+1</f>
        <v>112</v>
      </c>
      <c r="B150" s="8" t="s">
        <v>108</v>
      </c>
      <c r="C150" s="9" t="s">
        <v>107</v>
      </c>
      <c r="D150" s="59">
        <v>0.69299999999999995</v>
      </c>
      <c r="E150" s="45">
        <v>3.6</v>
      </c>
      <c r="F150" s="74">
        <v>4.2699999999999996</v>
      </c>
      <c r="G150" s="88">
        <v>4.3499999999999996</v>
      </c>
      <c r="H150" s="59">
        <f t="shared" ref="H150:H154" si="9">G150/F150*100</f>
        <v>101.87353629976582</v>
      </c>
    </row>
    <row r="151" spans="1:8" ht="31.5" x14ac:dyDescent="0.25">
      <c r="A151" s="17">
        <f>A150+1</f>
        <v>113</v>
      </c>
      <c r="B151" s="8" t="s">
        <v>110</v>
      </c>
      <c r="C151" s="9" t="s">
        <v>109</v>
      </c>
      <c r="D151" s="59">
        <v>18.2</v>
      </c>
      <c r="E151" s="58">
        <v>22.8</v>
      </c>
      <c r="F151" s="59">
        <v>22.8</v>
      </c>
      <c r="G151" s="84">
        <v>23.18</v>
      </c>
      <c r="H151" s="59">
        <f t="shared" si="9"/>
        <v>101.66666666666666</v>
      </c>
    </row>
    <row r="152" spans="1:8" ht="31.5" x14ac:dyDescent="0.25">
      <c r="A152" s="18"/>
      <c r="B152" s="8" t="s">
        <v>111</v>
      </c>
      <c r="C152" s="9" t="s">
        <v>109</v>
      </c>
      <c r="D152" s="59">
        <v>1.4999999999999999E-2</v>
      </c>
      <c r="E152" s="58">
        <v>22.8</v>
      </c>
      <c r="F152" s="59">
        <v>22.8</v>
      </c>
      <c r="G152" s="84">
        <v>23.18</v>
      </c>
      <c r="H152" s="59">
        <f t="shared" si="9"/>
        <v>101.66666666666666</v>
      </c>
    </row>
    <row r="153" spans="1:8" x14ac:dyDescent="0.25">
      <c r="A153" s="17">
        <v>114</v>
      </c>
      <c r="B153" s="8" t="s">
        <v>67</v>
      </c>
      <c r="C153" s="9" t="s">
        <v>69</v>
      </c>
      <c r="D153" s="59">
        <v>565</v>
      </c>
      <c r="E153" s="58">
        <v>591</v>
      </c>
      <c r="F153" s="59">
        <v>591</v>
      </c>
      <c r="G153" s="84">
        <v>135</v>
      </c>
      <c r="H153" s="59">
        <f t="shared" si="9"/>
        <v>22.842639593908629</v>
      </c>
    </row>
    <row r="154" spans="1:8" x14ac:dyDescent="0.25">
      <c r="A154" s="19">
        <v>115</v>
      </c>
      <c r="B154" s="8" t="s">
        <v>63</v>
      </c>
      <c r="C154" s="9" t="s">
        <v>49</v>
      </c>
      <c r="D154" s="59">
        <v>6553</v>
      </c>
      <c r="E154" s="58">
        <v>30704</v>
      </c>
      <c r="F154" s="59">
        <v>30800</v>
      </c>
      <c r="G154" s="84">
        <v>36681</v>
      </c>
      <c r="H154" s="59">
        <f t="shared" si="9"/>
        <v>119.09415584415584</v>
      </c>
    </row>
    <row r="155" spans="1:8" x14ac:dyDescent="0.25">
      <c r="A155" s="18"/>
      <c r="B155" s="7" t="s">
        <v>29</v>
      </c>
      <c r="C155" s="9"/>
      <c r="D155" s="59"/>
      <c r="E155" s="58"/>
      <c r="F155" s="59"/>
      <c r="G155" s="84"/>
      <c r="H155" s="59"/>
    </row>
    <row r="156" spans="1:8" ht="62.25" customHeight="1" x14ac:dyDescent="0.25">
      <c r="A156" s="32">
        <f>A154+1</f>
        <v>116</v>
      </c>
      <c r="B156" s="33" t="s">
        <v>112</v>
      </c>
      <c r="C156" s="34" t="s">
        <v>38</v>
      </c>
      <c r="D156" s="46">
        <v>49</v>
      </c>
      <c r="E156" s="45">
        <v>76.599999999999994</v>
      </c>
      <c r="F156" s="74">
        <v>80</v>
      </c>
      <c r="G156" s="88">
        <v>65.5</v>
      </c>
      <c r="H156" s="46">
        <f>G156/F156*100</f>
        <v>81.875</v>
      </c>
    </row>
    <row r="157" spans="1:8" x14ac:dyDescent="0.25">
      <c r="A157" s="32">
        <v>117</v>
      </c>
      <c r="B157" s="33" t="s">
        <v>113</v>
      </c>
      <c r="C157" s="34" t="s">
        <v>38</v>
      </c>
      <c r="D157" s="46">
        <v>45</v>
      </c>
      <c r="E157" s="45">
        <v>74.599999999999994</v>
      </c>
      <c r="F157" s="74">
        <v>62</v>
      </c>
      <c r="G157" s="88">
        <v>62</v>
      </c>
      <c r="H157" s="46">
        <f>G157/F157*100</f>
        <v>100</v>
      </c>
    </row>
    <row r="158" spans="1:8" ht="31.5" x14ac:dyDescent="0.25">
      <c r="A158" s="17">
        <v>118</v>
      </c>
      <c r="B158" s="8" t="s">
        <v>114</v>
      </c>
      <c r="C158" s="9" t="s">
        <v>38</v>
      </c>
      <c r="D158" s="59">
        <v>6.5</v>
      </c>
      <c r="E158" s="58">
        <v>0.53</v>
      </c>
      <c r="F158" s="59">
        <v>0.53</v>
      </c>
      <c r="G158" s="84">
        <v>0.53</v>
      </c>
      <c r="H158" s="59">
        <f>G158/F158*100</f>
        <v>100</v>
      </c>
    </row>
    <row r="159" spans="1:8" ht="31.5" x14ac:dyDescent="0.25">
      <c r="A159" s="17">
        <v>119</v>
      </c>
      <c r="B159" s="8" t="s">
        <v>115</v>
      </c>
      <c r="C159" s="9" t="s">
        <v>38</v>
      </c>
      <c r="D159" s="59">
        <v>65.5</v>
      </c>
      <c r="E159" s="45">
        <v>0</v>
      </c>
      <c r="F159" s="74">
        <v>0</v>
      </c>
      <c r="G159" s="88">
        <v>10</v>
      </c>
      <c r="H159" s="46">
        <f>F159/G159*100</f>
        <v>0</v>
      </c>
    </row>
    <row r="160" spans="1:8" x14ac:dyDescent="0.25">
      <c r="A160" s="17">
        <v>120</v>
      </c>
      <c r="B160" s="8" t="s">
        <v>67</v>
      </c>
      <c r="C160" s="9" t="s">
        <v>69</v>
      </c>
      <c r="D160" s="59">
        <v>156</v>
      </c>
      <c r="E160" s="58">
        <v>199</v>
      </c>
      <c r="F160" s="59">
        <v>199</v>
      </c>
      <c r="G160" s="84">
        <v>175</v>
      </c>
      <c r="H160" s="59">
        <f>G160/F160*100</f>
        <v>87.939698492462313</v>
      </c>
    </row>
    <row r="161" spans="1:13" x14ac:dyDescent="0.25">
      <c r="A161" s="17">
        <v>121</v>
      </c>
      <c r="B161" s="8" t="s">
        <v>63</v>
      </c>
      <c r="C161" s="9" t="s">
        <v>49</v>
      </c>
      <c r="D161" s="59">
        <v>6553</v>
      </c>
      <c r="E161" s="58">
        <v>19531</v>
      </c>
      <c r="F161" s="59">
        <v>19800</v>
      </c>
      <c r="G161" s="84">
        <v>32125.98</v>
      </c>
      <c r="H161" s="59">
        <f>G161/F161*100</f>
        <v>162.25242424242424</v>
      </c>
    </row>
    <row r="162" spans="1:13" x14ac:dyDescent="0.25">
      <c r="A162" s="18"/>
      <c r="B162" s="7" t="s">
        <v>30</v>
      </c>
      <c r="C162" s="9"/>
      <c r="D162" s="59"/>
      <c r="E162" s="58"/>
      <c r="F162" s="59"/>
      <c r="G162" s="84"/>
      <c r="H162" s="59"/>
    </row>
    <row r="163" spans="1:13" x14ac:dyDescent="0.25">
      <c r="A163" s="17">
        <f>A161+1</f>
        <v>122</v>
      </c>
      <c r="B163" s="8" t="s">
        <v>117</v>
      </c>
      <c r="C163" s="9" t="s">
        <v>116</v>
      </c>
      <c r="D163" s="59">
        <v>0</v>
      </c>
      <c r="E163" s="58">
        <v>0</v>
      </c>
      <c r="F163" s="59">
        <v>0</v>
      </c>
      <c r="G163" s="84">
        <v>0</v>
      </c>
      <c r="H163" s="59">
        <v>100</v>
      </c>
    </row>
    <row r="164" spans="1:13" x14ac:dyDescent="0.25">
      <c r="A164" s="17">
        <f>A163+1</f>
        <v>123</v>
      </c>
      <c r="B164" s="8" t="s">
        <v>118</v>
      </c>
      <c r="C164" s="9" t="s">
        <v>116</v>
      </c>
      <c r="D164" s="59">
        <v>0</v>
      </c>
      <c r="E164" s="58">
        <v>13.31</v>
      </c>
      <c r="F164" s="59">
        <v>0</v>
      </c>
      <c r="G164" s="84">
        <v>0</v>
      </c>
      <c r="H164" s="59">
        <v>100</v>
      </c>
    </row>
    <row r="165" spans="1:13" x14ac:dyDescent="0.25">
      <c r="A165" s="17">
        <f t="shared" ref="A165:A170" si="10">A164+1</f>
        <v>124</v>
      </c>
      <c r="B165" s="22" t="s">
        <v>120</v>
      </c>
      <c r="C165" s="9" t="s">
        <v>119</v>
      </c>
      <c r="D165" s="59">
        <v>0</v>
      </c>
      <c r="E165" s="58">
        <v>0</v>
      </c>
      <c r="F165" s="59">
        <v>0</v>
      </c>
      <c r="G165" s="84">
        <v>0</v>
      </c>
      <c r="H165" s="59">
        <v>100</v>
      </c>
    </row>
    <row r="166" spans="1:13" ht="31.5" x14ac:dyDescent="0.25">
      <c r="A166" s="17">
        <f t="shared" si="10"/>
        <v>125</v>
      </c>
      <c r="B166" s="8" t="s">
        <v>121</v>
      </c>
      <c r="C166" s="9" t="s">
        <v>122</v>
      </c>
      <c r="D166" s="59">
        <v>6.5</v>
      </c>
      <c r="E166" s="58">
        <v>2.4</v>
      </c>
      <c r="F166" s="59">
        <v>2.4</v>
      </c>
      <c r="G166" s="84">
        <v>2.5099999999999998</v>
      </c>
      <c r="H166" s="46">
        <f>G166/F166*100</f>
        <v>104.58333333333334</v>
      </c>
    </row>
    <row r="167" spans="1:13" ht="31.5" x14ac:dyDescent="0.25">
      <c r="A167" s="17">
        <f t="shared" si="10"/>
        <v>126</v>
      </c>
      <c r="B167" s="8" t="s">
        <v>123</v>
      </c>
      <c r="C167" s="9" t="s">
        <v>124</v>
      </c>
      <c r="D167" s="59">
        <v>3.8</v>
      </c>
      <c r="E167" s="58">
        <v>9.3000000000000007</v>
      </c>
      <c r="F167" s="59">
        <v>9.3000000000000007</v>
      </c>
      <c r="G167" s="84">
        <v>5.3</v>
      </c>
      <c r="H167" s="46">
        <f>G167/F167*100</f>
        <v>56.989247311827953</v>
      </c>
    </row>
    <row r="168" spans="1:13" ht="78.75" x14ac:dyDescent="0.25">
      <c r="A168" s="17">
        <f t="shared" si="10"/>
        <v>127</v>
      </c>
      <c r="B168" s="8" t="s">
        <v>125</v>
      </c>
      <c r="C168" s="9" t="s">
        <v>38</v>
      </c>
      <c r="D168" s="59">
        <v>27.5</v>
      </c>
      <c r="E168" s="45">
        <v>60.11</v>
      </c>
      <c r="F168" s="74">
        <v>60.11</v>
      </c>
      <c r="G168" s="88">
        <v>62.14</v>
      </c>
      <c r="H168" s="46">
        <f>F168/G168*100</f>
        <v>96.733183134856773</v>
      </c>
    </row>
    <row r="169" spans="1:13" x14ac:dyDescent="0.25">
      <c r="A169" s="17">
        <f t="shared" si="10"/>
        <v>128</v>
      </c>
      <c r="B169" s="8" t="s">
        <v>67</v>
      </c>
      <c r="C169" s="9" t="s">
        <v>69</v>
      </c>
      <c r="D169" s="59">
        <v>450</v>
      </c>
      <c r="E169" s="58">
        <v>525</v>
      </c>
      <c r="F169" s="59">
        <v>525</v>
      </c>
      <c r="G169" s="84">
        <v>550</v>
      </c>
      <c r="H169" s="59">
        <f>G169/F169*100</f>
        <v>104.76190476190477</v>
      </c>
    </row>
    <row r="170" spans="1:13" x14ac:dyDescent="0.25">
      <c r="A170" s="17">
        <f t="shared" si="10"/>
        <v>129</v>
      </c>
      <c r="B170" s="8" t="s">
        <v>52</v>
      </c>
      <c r="C170" s="9" t="s">
        <v>49</v>
      </c>
      <c r="D170" s="59">
        <v>8950</v>
      </c>
      <c r="E170" s="58">
        <v>25000</v>
      </c>
      <c r="F170" s="59">
        <v>25500</v>
      </c>
      <c r="G170" s="84">
        <v>26500</v>
      </c>
      <c r="H170" s="59">
        <f>G170/F170*100</f>
        <v>103.92156862745099</v>
      </c>
    </row>
    <row r="171" spans="1:13" ht="31.5" customHeight="1" x14ac:dyDescent="0.25">
      <c r="A171" s="18"/>
      <c r="B171" s="7" t="s">
        <v>31</v>
      </c>
      <c r="C171" s="9"/>
      <c r="D171" s="59"/>
      <c r="E171" s="58"/>
      <c r="F171" s="59"/>
      <c r="G171" s="84"/>
      <c r="H171" s="59"/>
    </row>
    <row r="172" spans="1:13" ht="97.5" customHeight="1" x14ac:dyDescent="0.25">
      <c r="A172" s="17">
        <f>A170+1</f>
        <v>130</v>
      </c>
      <c r="B172" s="8" t="s">
        <v>126</v>
      </c>
      <c r="C172" s="9" t="s">
        <v>71</v>
      </c>
      <c r="D172" s="59">
        <v>25.3</v>
      </c>
      <c r="E172" s="45">
        <v>47.164000000000001</v>
      </c>
      <c r="F172" s="74">
        <v>48</v>
      </c>
      <c r="G172" s="98" t="s">
        <v>154</v>
      </c>
      <c r="H172" s="59"/>
      <c r="I172" s="103"/>
      <c r="J172" s="104"/>
      <c r="K172" s="104"/>
      <c r="L172" s="104"/>
      <c r="M172" s="104"/>
    </row>
    <row r="173" spans="1:13" ht="31.5" x14ac:dyDescent="0.25">
      <c r="A173" s="17">
        <f>A172+1</f>
        <v>131</v>
      </c>
      <c r="B173" s="8" t="s">
        <v>127</v>
      </c>
      <c r="C173" s="9" t="s">
        <v>69</v>
      </c>
      <c r="D173" s="59">
        <v>50</v>
      </c>
      <c r="E173" s="45">
        <v>90.96</v>
      </c>
      <c r="F173" s="74">
        <v>91</v>
      </c>
      <c r="G173" s="88">
        <v>98.22</v>
      </c>
      <c r="H173" s="46">
        <f>G173/F173*100</f>
        <v>107.93406593406594</v>
      </c>
    </row>
    <row r="174" spans="1:13" x14ac:dyDescent="0.25">
      <c r="A174" s="17">
        <f>A173+1</f>
        <v>132</v>
      </c>
      <c r="B174" s="8" t="s">
        <v>67</v>
      </c>
      <c r="C174" s="9" t="s">
        <v>69</v>
      </c>
      <c r="D174" s="59">
        <v>412</v>
      </c>
      <c r="E174" s="45">
        <v>18.2</v>
      </c>
      <c r="F174" s="74">
        <v>18.2</v>
      </c>
      <c r="G174" s="88">
        <v>16.100000000000001</v>
      </c>
      <c r="H174" s="46">
        <f t="shared" ref="H174:H175" si="11">G174/F174*100</f>
        <v>88.461538461538467</v>
      </c>
    </row>
    <row r="175" spans="1:13" x14ac:dyDescent="0.25">
      <c r="A175" s="17">
        <f>A174+1</f>
        <v>133</v>
      </c>
      <c r="B175" s="22" t="s">
        <v>63</v>
      </c>
      <c r="C175" s="9" t="s">
        <v>49</v>
      </c>
      <c r="D175" s="59">
        <v>6700</v>
      </c>
      <c r="E175" s="58">
        <v>33234.699999999997</v>
      </c>
      <c r="F175" s="59">
        <v>33300</v>
      </c>
      <c r="G175" s="84">
        <v>36436.699999999997</v>
      </c>
      <c r="H175" s="46">
        <f t="shared" si="11"/>
        <v>109.41951951951951</v>
      </c>
    </row>
    <row r="176" spans="1:13" x14ac:dyDescent="0.25">
      <c r="A176" s="18"/>
      <c r="B176" s="7" t="s">
        <v>32</v>
      </c>
      <c r="C176" s="9"/>
      <c r="D176" s="59"/>
      <c r="E176" s="58"/>
      <c r="F176" s="59"/>
      <c r="G176" s="84"/>
      <c r="H176" s="59"/>
    </row>
    <row r="177" spans="1:10" x14ac:dyDescent="0.25">
      <c r="A177" s="17">
        <v>134</v>
      </c>
      <c r="B177" s="8" t="s">
        <v>130</v>
      </c>
      <c r="C177" s="9" t="s">
        <v>116</v>
      </c>
      <c r="D177" s="59">
        <v>0</v>
      </c>
      <c r="E177" s="58">
        <v>14.7</v>
      </c>
      <c r="F177" s="59">
        <v>14.7</v>
      </c>
      <c r="G177" s="84">
        <v>2.8519999999999999</v>
      </c>
      <c r="H177" s="59">
        <f>G177/F177*100</f>
        <v>19.401360544217688</v>
      </c>
    </row>
    <row r="178" spans="1:10" x14ac:dyDescent="0.25">
      <c r="A178" s="17">
        <v>135</v>
      </c>
      <c r="B178" s="8" t="s">
        <v>129</v>
      </c>
      <c r="C178" s="9" t="s">
        <v>128</v>
      </c>
      <c r="D178" s="59">
        <v>0</v>
      </c>
      <c r="E178" s="59">
        <v>0.7</v>
      </c>
      <c r="F178" s="59">
        <v>0.7</v>
      </c>
      <c r="G178" s="84">
        <v>0.125</v>
      </c>
      <c r="H178" s="59">
        <f>G178/F178*100</f>
        <v>17.857142857142858</v>
      </c>
      <c r="J178" s="41"/>
    </row>
    <row r="179" spans="1:10" ht="15" x14ac:dyDescent="0.25">
      <c r="A179" s="23"/>
      <c r="B179" s="24"/>
      <c r="C179" s="25"/>
      <c r="D179" s="25"/>
      <c r="E179" s="68"/>
      <c r="F179" s="24"/>
      <c r="G179" s="24"/>
      <c r="H179" s="24"/>
    </row>
    <row r="180" spans="1:10" ht="15" x14ac:dyDescent="0.25">
      <c r="E180" s="68"/>
    </row>
    <row r="181" spans="1:10" ht="15" x14ac:dyDescent="0.25">
      <c r="E181" s="68"/>
    </row>
    <row r="182" spans="1:10" ht="15" x14ac:dyDescent="0.25">
      <c r="E182" s="68"/>
    </row>
    <row r="183" spans="1:10" ht="15" x14ac:dyDescent="0.25">
      <c r="E183" s="69"/>
    </row>
    <row r="184" spans="1:10" ht="15" x14ac:dyDescent="0.25">
      <c r="E184" s="69"/>
    </row>
    <row r="185" spans="1:10" ht="15" x14ac:dyDescent="0.25">
      <c r="E185" s="69"/>
    </row>
    <row r="186" spans="1:10" ht="15" x14ac:dyDescent="0.25">
      <c r="E186" s="69"/>
    </row>
    <row r="187" spans="1:10" ht="15" x14ac:dyDescent="0.25">
      <c r="E187" s="69"/>
    </row>
    <row r="188" spans="1:10" ht="15" x14ac:dyDescent="0.25">
      <c r="E188" s="68"/>
    </row>
    <row r="189" spans="1:10" ht="15" x14ac:dyDescent="0.25">
      <c r="E189" s="70"/>
    </row>
    <row r="190" spans="1:10" ht="15" x14ac:dyDescent="0.25">
      <c r="E190" s="69"/>
    </row>
    <row r="191" spans="1:10" ht="15" x14ac:dyDescent="0.25">
      <c r="E191" s="69"/>
    </row>
    <row r="192" spans="1:10" ht="15" x14ac:dyDescent="0.25">
      <c r="E192" s="71"/>
    </row>
    <row r="193" spans="5:5" ht="15" x14ac:dyDescent="0.25">
      <c r="E193" s="71"/>
    </row>
    <row r="194" spans="5:5" ht="15" x14ac:dyDescent="0.25">
      <c r="E194" s="71"/>
    </row>
    <row r="195" spans="5:5" ht="15" x14ac:dyDescent="0.25">
      <c r="E195" s="71"/>
    </row>
    <row r="196" spans="5:5" ht="15" x14ac:dyDescent="0.25">
      <c r="E196" s="71"/>
    </row>
    <row r="197" spans="5:5" ht="15" x14ac:dyDescent="0.25">
      <c r="E197" s="69"/>
    </row>
    <row r="198" spans="5:5" ht="15" x14ac:dyDescent="0.25">
      <c r="E198" s="69"/>
    </row>
  </sheetData>
  <mergeCells count="9">
    <mergeCell ref="I172:M172"/>
    <mergeCell ref="A1:H1"/>
    <mergeCell ref="A2:H2"/>
    <mergeCell ref="A147:H147"/>
    <mergeCell ref="A95:E95"/>
    <mergeCell ref="C117:C119"/>
    <mergeCell ref="C124:C126"/>
    <mergeCell ref="C138:C141"/>
    <mergeCell ref="C107:C108"/>
  </mergeCells>
  <phoneticPr fontId="9" type="noConversion"/>
  <pageMargins left="0.7" right="0.7" top="0.75" bottom="0.75" header="0.3" footer="0.3"/>
  <pageSetup paperSize="9" scale="55" fitToHeight="0" orientation="portrait" r:id="rId1"/>
  <rowBreaks count="3" manualBreakCount="3">
    <brk id="71" max="7" man="1"/>
    <brk id="110" max="7" man="1"/>
    <brk id="16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1" sqref="B11:B12"/>
    </sheetView>
  </sheetViews>
  <sheetFormatPr defaultRowHeight="15" x14ac:dyDescent="0.25"/>
  <cols>
    <col min="1" max="1" width="21.5703125" customWidth="1"/>
    <col min="2" max="2" width="19.7109375" customWidth="1"/>
    <col min="3" max="3" width="18.85546875" customWidth="1"/>
  </cols>
  <sheetData>
    <row r="1" spans="1:3" ht="57.75" customHeight="1" x14ac:dyDescent="0.25">
      <c r="A1" t="s">
        <v>139</v>
      </c>
      <c r="B1" t="s">
        <v>144</v>
      </c>
      <c r="C1" t="s">
        <v>145</v>
      </c>
    </row>
    <row r="2" spans="1:3" x14ac:dyDescent="0.25">
      <c r="A2" s="36" t="s">
        <v>140</v>
      </c>
      <c r="B2" s="36"/>
      <c r="C2" s="36"/>
    </row>
    <row r="3" spans="1:3" x14ac:dyDescent="0.25">
      <c r="A3" s="36" t="s">
        <v>141</v>
      </c>
      <c r="B3" s="36"/>
      <c r="C3" s="36"/>
    </row>
    <row r="4" spans="1:3" x14ac:dyDescent="0.25">
      <c r="A4" s="36" t="s">
        <v>142</v>
      </c>
      <c r="B4" s="36"/>
      <c r="C4" s="36"/>
    </row>
    <row r="5" spans="1:3" x14ac:dyDescent="0.25">
      <c r="A5" s="36" t="s">
        <v>143</v>
      </c>
      <c r="B5" s="36"/>
      <c r="C5" s="36"/>
    </row>
    <row r="6" spans="1:3" x14ac:dyDescent="0.25">
      <c r="A6" s="37" t="s">
        <v>146</v>
      </c>
      <c r="B6" s="36"/>
      <c r="C6" s="36"/>
    </row>
    <row r="7" spans="1:3" x14ac:dyDescent="0.25">
      <c r="A7" s="36"/>
      <c r="B7" s="38"/>
      <c r="C7" s="38"/>
    </row>
    <row r="11" spans="1:3" x14ac:dyDescent="0.25">
      <c r="A11" s="36" t="s">
        <v>147</v>
      </c>
      <c r="B11" s="36"/>
      <c r="C11" s="36"/>
    </row>
    <row r="12" spans="1:3" x14ac:dyDescent="0.25">
      <c r="A12" s="36" t="s">
        <v>148</v>
      </c>
      <c r="B12" s="36"/>
      <c r="C12" s="36"/>
    </row>
    <row r="13" spans="1:3" x14ac:dyDescent="0.25">
      <c r="A13" s="36" t="s">
        <v>149</v>
      </c>
      <c r="B13" s="36"/>
      <c r="C13" s="36"/>
    </row>
    <row r="14" spans="1:3" x14ac:dyDescent="0.25">
      <c r="A14" s="36" t="s">
        <v>150</v>
      </c>
      <c r="B14" s="36"/>
      <c r="C14" s="36"/>
    </row>
    <row r="15" spans="1:3" x14ac:dyDescent="0.25">
      <c r="A15" s="36"/>
      <c r="B15" s="36"/>
      <c r="C15" s="36"/>
    </row>
    <row r="16" spans="1:3" x14ac:dyDescent="0.25">
      <c r="A16" s="36"/>
      <c r="B16" s="36"/>
      <c r="C16" s="36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phoneticPr fontId="9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2022</vt:lpstr>
      <vt:lpstr>отгрузка</vt:lpstr>
      <vt:lpstr>'2022'!Область_печати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2016-10-26T08:17:39Z</cp:lastPrinted>
  <dcterms:created xsi:type="dcterms:W3CDTF">2006-09-28T05:33:49Z</dcterms:created>
  <dcterms:modified xsi:type="dcterms:W3CDTF">2023-11-29T02:15:40Z</dcterms:modified>
</cp:coreProperties>
</file>