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10 сессия\Решение об исполнении бюджета за 2024\"/>
    </mc:Choice>
  </mc:AlternateContent>
  <xr:revisionPtr revIDLastSave="0" documentId="13_ncr:81_{A442D1FF-B520-4E1F-8AF9-409DD00AF388}" xr6:coauthVersionLast="47" xr6:coauthVersionMax="47" xr10:uidLastSave="{00000000-0000-0000-0000-000000000000}"/>
  <bookViews>
    <workbookView showHorizontalScroll="0" showVerticalScroll="0" showSheetTabs="0" xWindow="-15" yWindow="-15" windowWidth="28830" windowHeight="15630" xr2:uid="{00000000-000D-0000-FFFF-FFFF00000000}"/>
  </bookViews>
  <sheets>
    <sheet name="Муниц.программы" sheetId="1" r:id="rId1"/>
  </sheets>
  <definedNames>
    <definedName name="_xlnm._FilterDatabase" localSheetId="0" hidden="1">Муниц.программы!$A$13:$H$480</definedName>
    <definedName name="Top" localSheetId="0">Муниц.программы!#REF!</definedName>
    <definedName name="Z_0F12197B_9BD2_4D1D_A82D_6C9E5DD88B04_.wvu.FilterData" localSheetId="0" hidden="1">Муниц.программы!$A$13:$H$480</definedName>
    <definedName name="Z_15448E64_B18F_44DD_88CC_4BE0112AD826_.wvu.FilterData" localSheetId="0" hidden="1">Муниц.программы!$A$13:$H$480</definedName>
    <definedName name="Z_1B8D78A1_91B0_4CC3_95E3_BEF58C093D04_.wvu.FilterData" localSheetId="0" hidden="1">Муниц.программы!$A$13:$H$491</definedName>
    <definedName name="Z_272C1EAD_DEB4_4BA3_949E_3CEAABD41B19_.wvu.FilterData" localSheetId="0" hidden="1">Муниц.программы!$A$13:$H$480</definedName>
    <definedName name="Z_272C1EAD_DEB4_4BA3_949E_3CEAABD41B19_.wvu.PrintArea" localSheetId="0" hidden="1">Муниц.программы!$A$1:$K$455</definedName>
    <definedName name="Z_3B3D264B_A4CC_4E0D_AD6D_C772CE559DA5_.wvu.FilterData" localSheetId="0" hidden="1">Муниц.программы!$A$13:$H$480</definedName>
    <definedName name="Z_4A8C1AB3_5DA9_47FB_817E_011849C5C77F_.wvu.FilterData" localSheetId="0" hidden="1">Муниц.программы!$A$13:$H$480</definedName>
    <definedName name="Z_4A8C1AB3_5DA9_47FB_817E_011849C5C77F_.wvu.PrintArea" localSheetId="0" hidden="1">Муниц.программы!$A$5:$H$455</definedName>
    <definedName name="Z_58490BCE_6BC8_4F13_87FF_A675650C9317_.wvu.FilterData" localSheetId="0" hidden="1">Муниц.программы!$A$13:$H$480</definedName>
    <definedName name="Z_58490BCE_6BC8_4F13_87FF_A675650C9317_.wvu.PrintArea" localSheetId="0" hidden="1">Муниц.программы!$A$5:$H$455</definedName>
    <definedName name="Z_743585E7_BFE8_4F81_8E4B_2ED0887902FB_.wvu.FilterData" localSheetId="0" hidden="1">Муниц.программы!$A$13:$H$480</definedName>
    <definedName name="Z_743585E7_BFE8_4F81_8E4B_2ED0887902FB_.wvu.PrintArea" localSheetId="0" hidden="1">Муниц.программы!$A$1:$H$455</definedName>
    <definedName name="Z_AC1BE3D3_C1FF_427B_8F7E_7F54E5FB0C2D_.wvu.FilterData" localSheetId="0" hidden="1">Муниц.программы!$A$13:$H$480</definedName>
    <definedName name="Z_B2F0113C_2275_4650_9470_9EF1E6CE66D2_.wvu.FilterData" localSheetId="0" hidden="1">Муниц.программы!$A$13:$H$480</definedName>
    <definedName name="Z_B37D45C4_2CFF_4CF7_A49A_1C4CB90621C3_.wvu.FilterData" localSheetId="0" hidden="1">Муниц.программы!$A$13:$H$491</definedName>
    <definedName name="Z_D492958F_10FF_402C_8999_9830F93499F3_.wvu.FilterData" localSheetId="0" hidden="1">Муниц.программы!$A$13:$H$509</definedName>
    <definedName name="Z_DCF3657A_DF93_4A69_9EF2_D6334A730FBF_.wvu.FilterData" localSheetId="0" hidden="1">Муниц.программы!$A$13:$H$480</definedName>
    <definedName name="Z_DCF3657A_DF93_4A69_9EF2_D6334A730FBF_.wvu.PrintArea" localSheetId="0" hidden="1">Муниц.программы!$A$5:$H$455</definedName>
    <definedName name="Z_F3937C05_AF36_47B9_8638_B7F3F20947C6_.wvu.FilterData" localSheetId="0" hidden="1">Муниц.программы!$A$13:$H$480</definedName>
    <definedName name="Z_F3937C05_AF36_47B9_8638_B7F3F20947C6_.wvu.PrintArea" localSheetId="0" hidden="1">Муниц.программы!$A$1:$K$455</definedName>
    <definedName name="_xlnm.Print_Area" localSheetId="0">Муниц.программы!$A$1:$K$455</definedName>
  </definedNames>
  <calcPr calcId="191029"/>
  <customWorkbookViews>
    <customWorkbookView name="Пользователь - Личное представление" guid="{F3937C05-AF36-47B9-8638-B7F3F20947C6}" mergeInterval="0" personalView="1" showHorizontalScroll="0" showVerticalScroll="0" showSheetTabs="0" xWindow="-1" yWindow="-1" windowWidth="1922" windowHeight="1042" activeSheetId="1"/>
    <customWorkbookView name="Varfolomeeva - Личное представление" guid="{DCF3657A-DF93-4A69-9EF2-D6334A730FBF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58490BCE-6BC8-4F13-87FF-A675650C9317}" mergeInterval="0" personalView="1" maximized="1" showHorizontalScroll="0" showVerticalScroll="0" showSheetTabs="0" xWindow="1" yWindow="1" windowWidth="1666" windowHeight="774" activeSheetId="1"/>
    <customWorkbookView name="Use_222-3 - Личное представление" guid="{4A8C1AB3-5DA9-47FB-817E-011849C5C77F}" mergeInterval="0" personalView="1" maximized="1" showHorizontalScroll="0" showVerticalScroll="0" showSheetTabs="0" xWindow="-8" yWindow="-8" windowWidth="1936" windowHeight="1056" activeSheetId="1"/>
    <customWorkbookView name="БутытоваСГ - Личное представление" guid="{743585E7-BFE8-4F81-8E4B-2ED0887902FB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272C1EAD-DEB4-4BA3-949E-3CEAABD41B19}" mergeInterval="0" personalView="1" maximized="1" showHorizontalScroll="0" showVerticalScroll="0" showSheetTabs="0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1" l="1"/>
  <c r="K17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30" i="1"/>
  <c r="K30" i="1"/>
  <c r="J31" i="1"/>
  <c r="K31" i="1"/>
  <c r="J34" i="1"/>
  <c r="K34" i="1"/>
  <c r="J35" i="1"/>
  <c r="K35" i="1"/>
  <c r="J38" i="1"/>
  <c r="K38" i="1"/>
  <c r="J43" i="1"/>
  <c r="K43" i="1"/>
  <c r="J44" i="1"/>
  <c r="K44" i="1"/>
  <c r="J45" i="1"/>
  <c r="K45" i="1"/>
  <c r="J46" i="1"/>
  <c r="K46" i="1"/>
  <c r="J47" i="1"/>
  <c r="K47" i="1"/>
  <c r="J51" i="1"/>
  <c r="K51" i="1"/>
  <c r="J53" i="1"/>
  <c r="K53" i="1"/>
  <c r="J54" i="1"/>
  <c r="K54" i="1"/>
  <c r="J55" i="1"/>
  <c r="K55" i="1"/>
  <c r="J57" i="1"/>
  <c r="K57" i="1"/>
  <c r="J61" i="1"/>
  <c r="K61" i="1"/>
  <c r="J65" i="1"/>
  <c r="K65" i="1"/>
  <c r="J67" i="1"/>
  <c r="K67" i="1"/>
  <c r="J68" i="1"/>
  <c r="K68" i="1"/>
  <c r="J69" i="1"/>
  <c r="K69" i="1"/>
  <c r="J70" i="1"/>
  <c r="K70" i="1"/>
  <c r="J71" i="1"/>
  <c r="K71" i="1"/>
  <c r="J72" i="1"/>
  <c r="K72" i="1"/>
  <c r="J74" i="1"/>
  <c r="K74" i="1"/>
  <c r="J79" i="1"/>
  <c r="K79" i="1"/>
  <c r="J80" i="1"/>
  <c r="K80" i="1"/>
  <c r="J81" i="1"/>
  <c r="K81" i="1"/>
  <c r="J83" i="1"/>
  <c r="K83" i="1"/>
  <c r="J84" i="1"/>
  <c r="K84" i="1"/>
  <c r="J86" i="1"/>
  <c r="K86" i="1"/>
  <c r="J87" i="1"/>
  <c r="K87" i="1"/>
  <c r="J90" i="1"/>
  <c r="K90" i="1"/>
  <c r="J92" i="1"/>
  <c r="K92" i="1"/>
  <c r="J93" i="1"/>
  <c r="K93" i="1"/>
  <c r="J94" i="1"/>
  <c r="K94" i="1"/>
  <c r="J98" i="1"/>
  <c r="K98" i="1"/>
  <c r="J100" i="1"/>
  <c r="K100" i="1"/>
  <c r="J102" i="1"/>
  <c r="K102" i="1"/>
  <c r="J103" i="1"/>
  <c r="K103" i="1"/>
  <c r="J104" i="1"/>
  <c r="K104" i="1"/>
  <c r="J108" i="1"/>
  <c r="K108" i="1"/>
  <c r="J109" i="1"/>
  <c r="K109" i="1"/>
  <c r="J113" i="1"/>
  <c r="K113" i="1"/>
  <c r="J116" i="1"/>
  <c r="K116" i="1"/>
  <c r="J120" i="1"/>
  <c r="K120" i="1"/>
  <c r="J123" i="1"/>
  <c r="K123" i="1"/>
  <c r="J124" i="1"/>
  <c r="K124" i="1"/>
  <c r="J127" i="1"/>
  <c r="K127" i="1"/>
  <c r="J130" i="1"/>
  <c r="K130" i="1"/>
  <c r="J132" i="1"/>
  <c r="K132" i="1"/>
  <c r="J135" i="1"/>
  <c r="K135" i="1"/>
  <c r="J136" i="1"/>
  <c r="K136" i="1"/>
  <c r="J139" i="1"/>
  <c r="K139" i="1"/>
  <c r="J142" i="1"/>
  <c r="K142" i="1"/>
  <c r="J145" i="1"/>
  <c r="K145" i="1"/>
  <c r="J150" i="1"/>
  <c r="K150" i="1"/>
  <c r="J151" i="1"/>
  <c r="K151" i="1"/>
  <c r="J153" i="1"/>
  <c r="K153" i="1"/>
  <c r="J155" i="1"/>
  <c r="K155" i="1"/>
  <c r="J157" i="1"/>
  <c r="K157" i="1"/>
  <c r="J159" i="1"/>
  <c r="K159" i="1"/>
  <c r="J161" i="1"/>
  <c r="K161" i="1"/>
  <c r="J165" i="1"/>
  <c r="K165" i="1"/>
  <c r="J167" i="1"/>
  <c r="K167" i="1"/>
  <c r="J169" i="1"/>
  <c r="K169" i="1"/>
  <c r="J170" i="1"/>
  <c r="K170" i="1"/>
  <c r="J172" i="1"/>
  <c r="K172" i="1"/>
  <c r="J174" i="1"/>
  <c r="K174" i="1"/>
  <c r="J176" i="1"/>
  <c r="K176" i="1"/>
  <c r="J180" i="1"/>
  <c r="K180" i="1"/>
  <c r="J182" i="1"/>
  <c r="K182" i="1"/>
  <c r="J184" i="1"/>
  <c r="K184" i="1"/>
  <c r="J186" i="1"/>
  <c r="K186" i="1"/>
  <c r="J188" i="1"/>
  <c r="K188" i="1"/>
  <c r="J192" i="1"/>
  <c r="K192" i="1"/>
  <c r="J193" i="1"/>
  <c r="K193" i="1"/>
  <c r="J194" i="1"/>
  <c r="K194" i="1"/>
  <c r="J197" i="1"/>
  <c r="K197" i="1"/>
  <c r="J198" i="1"/>
  <c r="K198" i="1"/>
  <c r="J200" i="1"/>
  <c r="K200" i="1"/>
  <c r="J201" i="1"/>
  <c r="K201" i="1"/>
  <c r="J202" i="1"/>
  <c r="K202" i="1"/>
  <c r="J203" i="1"/>
  <c r="K203" i="1"/>
  <c r="J204" i="1"/>
  <c r="K204" i="1"/>
  <c r="J205" i="1"/>
  <c r="K205" i="1"/>
  <c r="J207" i="1"/>
  <c r="K207" i="1"/>
  <c r="J208" i="1"/>
  <c r="K208" i="1"/>
  <c r="J210" i="1"/>
  <c r="K210" i="1"/>
  <c r="J211" i="1"/>
  <c r="K211" i="1"/>
  <c r="J212" i="1"/>
  <c r="K212" i="1"/>
  <c r="J213" i="1"/>
  <c r="K213" i="1"/>
  <c r="J215" i="1"/>
  <c r="K215" i="1"/>
  <c r="J220" i="1"/>
  <c r="K220" i="1"/>
  <c r="J221" i="1"/>
  <c r="K221" i="1"/>
  <c r="J222" i="1"/>
  <c r="K222" i="1"/>
  <c r="J226" i="1"/>
  <c r="K226" i="1"/>
  <c r="J227" i="1"/>
  <c r="K227" i="1"/>
  <c r="J231" i="1"/>
  <c r="K231" i="1"/>
  <c r="J232" i="1"/>
  <c r="K232" i="1"/>
  <c r="J234" i="1"/>
  <c r="K234" i="1"/>
  <c r="J236" i="1"/>
  <c r="K236" i="1"/>
  <c r="J238" i="1"/>
  <c r="K238" i="1"/>
  <c r="J240" i="1"/>
  <c r="K240" i="1"/>
  <c r="J242" i="1"/>
  <c r="K242" i="1"/>
  <c r="J244" i="1"/>
  <c r="K244" i="1"/>
  <c r="J248" i="1"/>
  <c r="K248" i="1"/>
  <c r="J249" i="1"/>
  <c r="K249" i="1"/>
  <c r="J251" i="1"/>
  <c r="K251" i="1"/>
  <c r="J252" i="1"/>
  <c r="K252" i="1"/>
  <c r="J253" i="1"/>
  <c r="K253" i="1"/>
  <c r="J254" i="1"/>
  <c r="K254" i="1"/>
  <c r="J255" i="1"/>
  <c r="K255" i="1"/>
  <c r="J257" i="1"/>
  <c r="K257" i="1"/>
  <c r="J259" i="1"/>
  <c r="K259" i="1"/>
  <c r="J260" i="1"/>
  <c r="K260" i="1"/>
  <c r="J261" i="1"/>
  <c r="K261" i="1"/>
  <c r="J262" i="1"/>
  <c r="K262" i="1"/>
  <c r="J266" i="1"/>
  <c r="K266" i="1"/>
  <c r="J270" i="1"/>
  <c r="K270" i="1"/>
  <c r="J272" i="1"/>
  <c r="K272" i="1"/>
  <c r="J273" i="1"/>
  <c r="K273" i="1"/>
  <c r="J275" i="1"/>
  <c r="K275" i="1"/>
  <c r="J276" i="1"/>
  <c r="K276" i="1"/>
  <c r="J277" i="1"/>
  <c r="K277" i="1"/>
  <c r="J282" i="1"/>
  <c r="K282" i="1"/>
  <c r="J284" i="1"/>
  <c r="K284" i="1"/>
  <c r="J286" i="1"/>
  <c r="K286" i="1"/>
  <c r="J288" i="1"/>
  <c r="K288" i="1"/>
  <c r="J289" i="1"/>
  <c r="K289" i="1"/>
  <c r="J291" i="1"/>
  <c r="K291" i="1"/>
  <c r="J294" i="1"/>
  <c r="K294" i="1"/>
  <c r="J298" i="1"/>
  <c r="K298" i="1"/>
  <c r="J300" i="1"/>
  <c r="K300" i="1"/>
  <c r="J302" i="1"/>
  <c r="K302" i="1"/>
  <c r="J304" i="1"/>
  <c r="K304" i="1"/>
  <c r="J305" i="1"/>
  <c r="K305" i="1"/>
  <c r="J307" i="1"/>
  <c r="K307" i="1"/>
  <c r="J309" i="1"/>
  <c r="K309" i="1"/>
  <c r="J311" i="1"/>
  <c r="K311" i="1"/>
  <c r="J313" i="1"/>
  <c r="K313" i="1"/>
  <c r="J315" i="1"/>
  <c r="K315" i="1"/>
  <c r="J317" i="1"/>
  <c r="K317" i="1"/>
  <c r="J319" i="1"/>
  <c r="K319" i="1"/>
  <c r="J321" i="1"/>
  <c r="K321" i="1"/>
  <c r="J324" i="1"/>
  <c r="K324" i="1"/>
  <c r="J327" i="1"/>
  <c r="K327" i="1"/>
  <c r="J331" i="1"/>
  <c r="K331" i="1"/>
  <c r="J332" i="1"/>
  <c r="K332" i="1"/>
  <c r="J333" i="1"/>
  <c r="K333" i="1"/>
  <c r="J335" i="1"/>
  <c r="K335" i="1"/>
  <c r="J336" i="1"/>
  <c r="K336" i="1"/>
  <c r="J338" i="1"/>
  <c r="K338" i="1"/>
  <c r="J339" i="1"/>
  <c r="K339" i="1"/>
  <c r="J343" i="1"/>
  <c r="K343" i="1"/>
  <c r="J344" i="1"/>
  <c r="K344" i="1"/>
  <c r="J346" i="1"/>
  <c r="K346" i="1"/>
  <c r="J349" i="1"/>
  <c r="K349" i="1"/>
  <c r="J350" i="1"/>
  <c r="K350" i="1"/>
  <c r="J352" i="1"/>
  <c r="K352" i="1"/>
  <c r="J353" i="1"/>
  <c r="K353" i="1"/>
  <c r="J357" i="1"/>
  <c r="K357" i="1"/>
  <c r="J359" i="1"/>
  <c r="K359" i="1"/>
  <c r="J360" i="1"/>
  <c r="K360" i="1"/>
  <c r="J362" i="1"/>
  <c r="K362" i="1"/>
  <c r="J363" i="1"/>
  <c r="K363" i="1"/>
  <c r="J364" i="1"/>
  <c r="K364" i="1"/>
  <c r="J365" i="1"/>
  <c r="K365" i="1"/>
  <c r="J366" i="1"/>
  <c r="K366" i="1"/>
  <c r="J367" i="1"/>
  <c r="K367" i="1"/>
  <c r="J368" i="1"/>
  <c r="K368" i="1"/>
  <c r="J369" i="1"/>
  <c r="K369" i="1"/>
  <c r="J370" i="1"/>
  <c r="K370" i="1"/>
  <c r="J371" i="1"/>
  <c r="K371" i="1"/>
  <c r="J373" i="1"/>
  <c r="K373" i="1"/>
  <c r="J374" i="1"/>
  <c r="K374" i="1"/>
  <c r="J375" i="1"/>
  <c r="K375" i="1"/>
  <c r="J376" i="1"/>
  <c r="K376" i="1"/>
  <c r="J378" i="1"/>
  <c r="K378" i="1"/>
  <c r="J382" i="1"/>
  <c r="K382" i="1"/>
  <c r="J385" i="1"/>
  <c r="K385" i="1"/>
  <c r="J389" i="1"/>
  <c r="K389" i="1"/>
  <c r="J393" i="1"/>
  <c r="K393" i="1"/>
  <c r="J397" i="1"/>
  <c r="K397" i="1"/>
  <c r="J399" i="1"/>
  <c r="K399" i="1"/>
  <c r="J403" i="1"/>
  <c r="K403" i="1"/>
  <c r="J407" i="1"/>
  <c r="K407" i="1"/>
  <c r="J408" i="1"/>
  <c r="K408" i="1"/>
  <c r="J410" i="1"/>
  <c r="K410" i="1"/>
  <c r="J412" i="1"/>
  <c r="K412" i="1"/>
  <c r="J413" i="1"/>
  <c r="K413" i="1"/>
  <c r="J414" i="1"/>
  <c r="K414" i="1"/>
  <c r="J418" i="1"/>
  <c r="K418" i="1"/>
  <c r="J420" i="1"/>
  <c r="K420" i="1"/>
  <c r="J423" i="1"/>
  <c r="K423" i="1"/>
  <c r="J427" i="1"/>
  <c r="K427" i="1"/>
  <c r="J428" i="1"/>
  <c r="K428" i="1"/>
  <c r="J431" i="1"/>
  <c r="K431" i="1"/>
  <c r="J435" i="1"/>
  <c r="K435" i="1"/>
  <c r="J439" i="1"/>
  <c r="K439" i="1"/>
  <c r="J443" i="1"/>
  <c r="K443" i="1"/>
  <c r="J446" i="1"/>
  <c r="K446" i="1"/>
  <c r="J450" i="1"/>
  <c r="K450" i="1"/>
  <c r="G454" i="1"/>
  <c r="G453" i="1" s="1"/>
  <c r="G452" i="1" s="1"/>
  <c r="G451" i="1" s="1"/>
  <c r="G449" i="1"/>
  <c r="G448" i="1" s="1"/>
  <c r="G447" i="1" s="1"/>
  <c r="G445" i="1"/>
  <c r="G444" i="1" s="1"/>
  <c r="G442" i="1"/>
  <c r="G441" i="1" s="1"/>
  <c r="G438" i="1"/>
  <c r="G437" i="1" s="1"/>
  <c r="G436" i="1" s="1"/>
  <c r="G434" i="1"/>
  <c r="G433" i="1" s="1"/>
  <c r="G432" i="1" s="1"/>
  <c r="G430" i="1"/>
  <c r="G429" i="1" s="1"/>
  <c r="G426" i="1"/>
  <c r="G425" i="1" s="1"/>
  <c r="G422" i="1"/>
  <c r="G421" i="1" s="1"/>
  <c r="G419" i="1"/>
  <c r="G417" i="1"/>
  <c r="G411" i="1"/>
  <c r="G409" i="1"/>
  <c r="G406" i="1"/>
  <c r="G402" i="1"/>
  <c r="G401" i="1" s="1"/>
  <c r="G400" i="1" s="1"/>
  <c r="G398" i="1"/>
  <c r="G396" i="1"/>
  <c r="G392" i="1"/>
  <c r="G391" i="1" s="1"/>
  <c r="G390" i="1" s="1"/>
  <c r="G388" i="1"/>
  <c r="G387" i="1" s="1"/>
  <c r="G386" i="1" s="1"/>
  <c r="G384" i="1"/>
  <c r="G383" i="1" s="1"/>
  <c r="G381" i="1"/>
  <c r="G380" i="1" s="1"/>
  <c r="G377" i="1"/>
  <c r="G372" i="1"/>
  <c r="G361" i="1"/>
  <c r="G358" i="1"/>
  <c r="G356" i="1"/>
  <c r="G351" i="1"/>
  <c r="G348" i="1"/>
  <c r="G347" i="1"/>
  <c r="G345" i="1" s="1"/>
  <c r="G342" i="1"/>
  <c r="G337" i="1"/>
  <c r="G334" i="1"/>
  <c r="G330" i="1"/>
  <c r="G326" i="1"/>
  <c r="G325" i="1" s="1"/>
  <c r="G323" i="1"/>
  <c r="G322" i="1" s="1"/>
  <c r="G320" i="1"/>
  <c r="G318" i="1"/>
  <c r="G316" i="1"/>
  <c r="J316" i="1" s="1"/>
  <c r="G314" i="1"/>
  <c r="G312" i="1"/>
  <c r="G310" i="1"/>
  <c r="G308" i="1"/>
  <c r="G306" i="1"/>
  <c r="G303" i="1"/>
  <c r="G301" i="1"/>
  <c r="G299" i="1"/>
  <c r="G297" i="1"/>
  <c r="G293" i="1"/>
  <c r="G292" i="1" s="1"/>
  <c r="G290" i="1"/>
  <c r="G287" i="1"/>
  <c r="G285" i="1"/>
  <c r="G283" i="1"/>
  <c r="G281" i="1"/>
  <c r="G274" i="1"/>
  <c r="G271" i="1"/>
  <c r="G269" i="1"/>
  <c r="G265" i="1"/>
  <c r="G264" i="1" s="1"/>
  <c r="G263" i="1" s="1"/>
  <c r="G258" i="1"/>
  <c r="G256" i="1"/>
  <c r="G250" i="1"/>
  <c r="G247" i="1"/>
  <c r="G243" i="1"/>
  <c r="G241" i="1"/>
  <c r="G239" i="1"/>
  <c r="G237" i="1"/>
  <c r="G235" i="1"/>
  <c r="G233" i="1"/>
  <c r="G230" i="1"/>
  <c r="G225" i="1"/>
  <c r="G224" i="1" s="1"/>
  <c r="G223" i="1" s="1"/>
  <c r="G219" i="1"/>
  <c r="G218" i="1" s="1"/>
  <c r="G214" i="1"/>
  <c r="G209" i="1"/>
  <c r="G206" i="1"/>
  <c r="G199" i="1"/>
  <c r="G196" i="1"/>
  <c r="G191" i="1"/>
  <c r="G190" i="1" s="1"/>
  <c r="G187" i="1"/>
  <c r="G185" i="1"/>
  <c r="G183" i="1"/>
  <c r="G181" i="1"/>
  <c r="G179" i="1"/>
  <c r="G175" i="1"/>
  <c r="G173" i="1"/>
  <c r="G171" i="1"/>
  <c r="G168" i="1"/>
  <c r="G166" i="1"/>
  <c r="G164" i="1"/>
  <c r="G160" i="1"/>
  <c r="G158" i="1"/>
  <c r="G156" i="1"/>
  <c r="G154" i="1"/>
  <c r="G152" i="1"/>
  <c r="G149" i="1"/>
  <c r="G144" i="1"/>
  <c r="G143" i="1" s="1"/>
  <c r="G141" i="1"/>
  <c r="G140" i="1" s="1"/>
  <c r="G138" i="1"/>
  <c r="G137" i="1" s="1"/>
  <c r="G134" i="1"/>
  <c r="G133" i="1" s="1"/>
  <c r="G131" i="1"/>
  <c r="G129" i="1"/>
  <c r="G126" i="1"/>
  <c r="G125" i="1" s="1"/>
  <c r="G122" i="1"/>
  <c r="G121" i="1" s="1"/>
  <c r="G119" i="1"/>
  <c r="G118" i="1" s="1"/>
  <c r="G115" i="1"/>
  <c r="G114" i="1" s="1"/>
  <c r="G112" i="1"/>
  <c r="G111" i="1" s="1"/>
  <c r="G107" i="1"/>
  <c r="G106" i="1" s="1"/>
  <c r="G105" i="1" s="1"/>
  <c r="G101" i="1"/>
  <c r="G99" i="1"/>
  <c r="G97" i="1"/>
  <c r="G91" i="1"/>
  <c r="G89" i="1"/>
  <c r="G85" i="1"/>
  <c r="G82" i="1"/>
  <c r="G78" i="1"/>
  <c r="G73" i="1"/>
  <c r="G66" i="1"/>
  <c r="G64" i="1"/>
  <c r="G63" i="1" s="1"/>
  <c r="G60" i="1"/>
  <c r="G59" i="1" s="1"/>
  <c r="G58" i="1" s="1"/>
  <c r="G56" i="1"/>
  <c r="J56" i="1" s="1"/>
  <c r="G52" i="1"/>
  <c r="G50" i="1"/>
  <c r="G42" i="1"/>
  <c r="G41" i="1" s="1"/>
  <c r="G40" i="1" s="1"/>
  <c r="G37" i="1"/>
  <c r="G36" i="1" s="1"/>
  <c r="G33" i="1"/>
  <c r="G32" i="1" s="1"/>
  <c r="G29" i="1"/>
  <c r="G28" i="1" s="1"/>
  <c r="G19" i="1"/>
  <c r="G18" i="1" s="1"/>
  <c r="G16" i="1"/>
  <c r="G15" i="1" s="1"/>
  <c r="J454" i="1" l="1"/>
  <c r="G88" i="1"/>
  <c r="G128" i="1"/>
  <c r="G280" i="1"/>
  <c r="G195" i="1"/>
  <c r="G189" i="1" s="1"/>
  <c r="G49" i="1"/>
  <c r="G48" i="1" s="1"/>
  <c r="G39" i="1" s="1"/>
  <c r="G229" i="1"/>
  <c r="G228" i="1" s="1"/>
  <c r="G405" i="1"/>
  <c r="G404" i="1" s="1"/>
  <c r="G96" i="1"/>
  <c r="G95" i="1" s="1"/>
  <c r="G163" i="1"/>
  <c r="G162" i="1" s="1"/>
  <c r="G117" i="1"/>
  <c r="G110" i="1" s="1"/>
  <c r="G178" i="1"/>
  <c r="G177" i="1" s="1"/>
  <c r="G329" i="1"/>
  <c r="G328" i="1" s="1"/>
  <c r="G341" i="1"/>
  <c r="G340" i="1" s="1"/>
  <c r="G379" i="1"/>
  <c r="G148" i="1"/>
  <c r="G147" i="1" s="1"/>
  <c r="G246" i="1"/>
  <c r="G245" i="1" s="1"/>
  <c r="G268" i="1"/>
  <c r="G267" i="1" s="1"/>
  <c r="G355" i="1"/>
  <c r="G354" i="1" s="1"/>
  <c r="G416" i="1"/>
  <c r="G415" i="1" s="1"/>
  <c r="G62" i="1"/>
  <c r="G77" i="1"/>
  <c r="G76" i="1" s="1"/>
  <c r="G296" i="1"/>
  <c r="G295" i="1" s="1"/>
  <c r="G395" i="1"/>
  <c r="G394" i="1" s="1"/>
  <c r="G424" i="1"/>
  <c r="G14" i="1"/>
  <c r="G279" i="1"/>
  <c r="G440" i="1"/>
  <c r="G217" i="1"/>
  <c r="G146" i="1" l="1"/>
  <c r="G216" i="1"/>
  <c r="G75" i="1"/>
  <c r="G278" i="1"/>
  <c r="G455" i="1" s="1"/>
  <c r="I283" i="1" l="1"/>
  <c r="I306" i="1"/>
  <c r="I453" i="1"/>
  <c r="I449" i="1"/>
  <c r="I445" i="1"/>
  <c r="I442" i="1"/>
  <c r="I438" i="1"/>
  <c r="I434" i="1"/>
  <c r="I430" i="1"/>
  <c r="I426" i="1"/>
  <c r="I422" i="1"/>
  <c r="I419" i="1"/>
  <c r="I417" i="1"/>
  <c r="I411" i="1"/>
  <c r="I409" i="1"/>
  <c r="I406" i="1"/>
  <c r="I402" i="1"/>
  <c r="I398" i="1"/>
  <c r="I396" i="1"/>
  <c r="I392" i="1"/>
  <c r="I388" i="1"/>
  <c r="I384" i="1"/>
  <c r="I381" i="1"/>
  <c r="I377" i="1"/>
  <c r="I372" i="1"/>
  <c r="I361" i="1"/>
  <c r="I358" i="1"/>
  <c r="I356" i="1"/>
  <c r="I351" i="1"/>
  <c r="I348" i="1"/>
  <c r="I347" i="1"/>
  <c r="I342" i="1"/>
  <c r="I337" i="1"/>
  <c r="I334" i="1"/>
  <c r="I330" i="1"/>
  <c r="I326" i="1"/>
  <c r="I323" i="1"/>
  <c r="I320" i="1"/>
  <c r="I318" i="1"/>
  <c r="I314" i="1"/>
  <c r="I312" i="1"/>
  <c r="I310" i="1"/>
  <c r="I308" i="1"/>
  <c r="I303" i="1"/>
  <c r="I301" i="1"/>
  <c r="I299" i="1"/>
  <c r="I297" i="1"/>
  <c r="I293" i="1"/>
  <c r="I290" i="1"/>
  <c r="I287" i="1"/>
  <c r="I285" i="1"/>
  <c r="I281" i="1"/>
  <c r="I274" i="1"/>
  <c r="I271" i="1"/>
  <c r="I269" i="1"/>
  <c r="I265" i="1"/>
  <c r="I258" i="1"/>
  <c r="I256" i="1"/>
  <c r="I250" i="1"/>
  <c r="I247" i="1"/>
  <c r="I243" i="1"/>
  <c r="I241" i="1"/>
  <c r="I239" i="1"/>
  <c r="I237" i="1"/>
  <c r="I235" i="1"/>
  <c r="I233" i="1"/>
  <c r="I230" i="1"/>
  <c r="I225" i="1"/>
  <c r="I219" i="1"/>
  <c r="I214" i="1"/>
  <c r="I209" i="1"/>
  <c r="I206" i="1"/>
  <c r="I199" i="1"/>
  <c r="I196" i="1"/>
  <c r="I191" i="1"/>
  <c r="I187" i="1"/>
  <c r="I185" i="1"/>
  <c r="I183" i="1"/>
  <c r="I181" i="1"/>
  <c r="I179" i="1"/>
  <c r="I175" i="1"/>
  <c r="I173" i="1"/>
  <c r="I171" i="1"/>
  <c r="I168" i="1"/>
  <c r="I166" i="1"/>
  <c r="I164" i="1"/>
  <c r="I160" i="1"/>
  <c r="I158" i="1"/>
  <c r="I156" i="1"/>
  <c r="I154" i="1"/>
  <c r="I152" i="1"/>
  <c r="I149" i="1"/>
  <c r="I144" i="1"/>
  <c r="I141" i="1"/>
  <c r="I138" i="1"/>
  <c r="I134" i="1"/>
  <c r="I131" i="1"/>
  <c r="I129" i="1"/>
  <c r="I126" i="1"/>
  <c r="I122" i="1"/>
  <c r="I119" i="1"/>
  <c r="I115" i="1"/>
  <c r="I112" i="1"/>
  <c r="I107" i="1"/>
  <c r="I101" i="1"/>
  <c r="I99" i="1"/>
  <c r="I97" i="1"/>
  <c r="I91" i="1"/>
  <c r="I89" i="1"/>
  <c r="I85" i="1"/>
  <c r="I82" i="1"/>
  <c r="I78" i="1"/>
  <c r="I73" i="1"/>
  <c r="I66" i="1"/>
  <c r="I64" i="1"/>
  <c r="I60" i="1"/>
  <c r="I52" i="1"/>
  <c r="I50" i="1"/>
  <c r="I42" i="1"/>
  <c r="I37" i="1"/>
  <c r="I33" i="1"/>
  <c r="I29" i="1"/>
  <c r="I19" i="1"/>
  <c r="I16" i="1"/>
  <c r="I345" i="1" l="1"/>
  <c r="J347" i="1"/>
  <c r="J52" i="1"/>
  <c r="J89" i="1"/>
  <c r="J131" i="1"/>
  <c r="J175" i="1"/>
  <c r="I217" i="1"/>
  <c r="J219" i="1"/>
  <c r="J243" i="1"/>
  <c r="J274" i="1"/>
  <c r="J312" i="1"/>
  <c r="J337" i="1"/>
  <c r="J351" i="1"/>
  <c r="I387" i="1"/>
  <c r="J388" i="1"/>
  <c r="I401" i="1"/>
  <c r="J402" i="1"/>
  <c r="J417" i="1"/>
  <c r="I429" i="1"/>
  <c r="J430" i="1"/>
  <c r="I28" i="1"/>
  <c r="J29" i="1"/>
  <c r="J85" i="1"/>
  <c r="J99" i="1"/>
  <c r="I114" i="1"/>
  <c r="J115" i="1"/>
  <c r="J129" i="1"/>
  <c r="I140" i="1"/>
  <c r="J141" i="1"/>
  <c r="J154" i="1"/>
  <c r="J164" i="1"/>
  <c r="J173" i="1"/>
  <c r="J183" i="1"/>
  <c r="J196" i="1"/>
  <c r="J214" i="1"/>
  <c r="J233" i="1"/>
  <c r="J241" i="1"/>
  <c r="J256" i="1"/>
  <c r="J271" i="1"/>
  <c r="J287" i="1"/>
  <c r="J299" i="1"/>
  <c r="J310" i="1"/>
  <c r="J320" i="1"/>
  <c r="J334" i="1"/>
  <c r="J348" i="1"/>
  <c r="J361" i="1"/>
  <c r="I383" i="1"/>
  <c r="J384" i="1"/>
  <c r="J398" i="1"/>
  <c r="J411" i="1"/>
  <c r="I425" i="1"/>
  <c r="J426" i="1"/>
  <c r="I441" i="1"/>
  <c r="J442" i="1"/>
  <c r="J306" i="1"/>
  <c r="J101" i="1"/>
  <c r="I143" i="1"/>
  <c r="J144" i="1"/>
  <c r="J166" i="1"/>
  <c r="J199" i="1"/>
  <c r="J258" i="1"/>
  <c r="J301" i="1"/>
  <c r="I322" i="1"/>
  <c r="J323" i="1"/>
  <c r="J372" i="1"/>
  <c r="J283" i="1"/>
  <c r="J66" i="1"/>
  <c r="I18" i="1"/>
  <c r="J19" i="1"/>
  <c r="I41" i="1"/>
  <c r="J42" i="1"/>
  <c r="I63" i="1"/>
  <c r="J64" i="1"/>
  <c r="J82" i="1"/>
  <c r="J97" i="1"/>
  <c r="I111" i="1"/>
  <c r="J112" i="1"/>
  <c r="I125" i="1"/>
  <c r="J126" i="1"/>
  <c r="I137" i="1"/>
  <c r="J138" i="1"/>
  <c r="J152" i="1"/>
  <c r="J160" i="1"/>
  <c r="J171" i="1"/>
  <c r="J181" i="1"/>
  <c r="I190" i="1"/>
  <c r="J191" i="1"/>
  <c r="J209" i="1"/>
  <c r="J230" i="1"/>
  <c r="J239" i="1"/>
  <c r="J250" i="1"/>
  <c r="J269" i="1"/>
  <c r="J285" i="1"/>
  <c r="J297" i="1"/>
  <c r="J308" i="1"/>
  <c r="J318" i="1"/>
  <c r="J330" i="1"/>
  <c r="J345" i="1"/>
  <c r="J358" i="1"/>
  <c r="I380" i="1"/>
  <c r="J381" i="1"/>
  <c r="J396" i="1"/>
  <c r="J409" i="1"/>
  <c r="I421" i="1"/>
  <c r="J422" i="1"/>
  <c r="I437" i="1"/>
  <c r="J438" i="1"/>
  <c r="I452" i="1"/>
  <c r="J453" i="1"/>
  <c r="I32" i="1"/>
  <c r="J33" i="1"/>
  <c r="J73" i="1"/>
  <c r="I118" i="1"/>
  <c r="J119" i="1"/>
  <c r="J156" i="1"/>
  <c r="J185" i="1"/>
  <c r="J235" i="1"/>
  <c r="J290" i="1"/>
  <c r="I444" i="1"/>
  <c r="I440" i="1" s="1"/>
  <c r="J445" i="1"/>
  <c r="J50" i="1"/>
  <c r="I15" i="1"/>
  <c r="J16" i="1"/>
  <c r="I36" i="1"/>
  <c r="J37" i="1"/>
  <c r="I59" i="1"/>
  <c r="J60" i="1"/>
  <c r="J78" i="1"/>
  <c r="J91" i="1"/>
  <c r="I106" i="1"/>
  <c r="J107" i="1"/>
  <c r="I121" i="1"/>
  <c r="J122" i="1"/>
  <c r="I133" i="1"/>
  <c r="J134" i="1"/>
  <c r="J149" i="1"/>
  <c r="J158" i="1"/>
  <c r="J168" i="1"/>
  <c r="J179" i="1"/>
  <c r="J187" i="1"/>
  <c r="J206" i="1"/>
  <c r="I224" i="1"/>
  <c r="J225" i="1"/>
  <c r="J237" i="1"/>
  <c r="J247" i="1"/>
  <c r="I264" i="1"/>
  <c r="J265" i="1"/>
  <c r="J281" i="1"/>
  <c r="I292" i="1"/>
  <c r="J293" i="1"/>
  <c r="J303" i="1"/>
  <c r="J314" i="1"/>
  <c r="I325" i="1"/>
  <c r="J326" i="1"/>
  <c r="J342" i="1"/>
  <c r="J356" i="1"/>
  <c r="J377" i="1"/>
  <c r="I391" i="1"/>
  <c r="J392" i="1"/>
  <c r="J406" i="1"/>
  <c r="J419" i="1"/>
  <c r="I433" i="1"/>
  <c r="J434" i="1"/>
  <c r="I448" i="1"/>
  <c r="J449" i="1"/>
  <c r="I88" i="1"/>
  <c r="I416" i="1"/>
  <c r="I280" i="1"/>
  <c r="I218" i="1"/>
  <c r="I229" i="1"/>
  <c r="I355" i="1"/>
  <c r="I163" i="1"/>
  <c r="I268" i="1"/>
  <c r="I379" i="1"/>
  <c r="I195" i="1"/>
  <c r="I128" i="1"/>
  <c r="I77" i="1"/>
  <c r="I148" i="1"/>
  <c r="I178" i="1"/>
  <c r="I246" i="1"/>
  <c r="I296" i="1"/>
  <c r="I329" i="1"/>
  <c r="I341" i="1"/>
  <c r="I395" i="1"/>
  <c r="I405" i="1"/>
  <c r="I96" i="1"/>
  <c r="I49" i="1"/>
  <c r="H409" i="1"/>
  <c r="K409" i="1" s="1"/>
  <c r="I95" i="1" l="1"/>
  <c r="J96" i="1"/>
  <c r="I162" i="1"/>
  <c r="J163" i="1"/>
  <c r="J118" i="1"/>
  <c r="J63" i="1"/>
  <c r="J425" i="1"/>
  <c r="J140" i="1"/>
  <c r="J28" i="1"/>
  <c r="I400" i="1"/>
  <c r="J401" i="1"/>
  <c r="J217" i="1"/>
  <c r="I48" i="1"/>
  <c r="J49" i="1"/>
  <c r="I394" i="1"/>
  <c r="J395" i="1"/>
  <c r="I245" i="1"/>
  <c r="J246" i="1"/>
  <c r="J128" i="1"/>
  <c r="I267" i="1"/>
  <c r="J268" i="1"/>
  <c r="I228" i="1"/>
  <c r="J229" i="1"/>
  <c r="I279" i="1"/>
  <c r="I278" i="1" s="1"/>
  <c r="J280" i="1"/>
  <c r="I432" i="1"/>
  <c r="J433" i="1"/>
  <c r="J325" i="1"/>
  <c r="I263" i="1"/>
  <c r="J264" i="1"/>
  <c r="I105" i="1"/>
  <c r="J106" i="1"/>
  <c r="I436" i="1"/>
  <c r="J437" i="1"/>
  <c r="J137" i="1"/>
  <c r="I40" i="1"/>
  <c r="J41" i="1"/>
  <c r="J322" i="1"/>
  <c r="J383" i="1"/>
  <c r="J429" i="1"/>
  <c r="I386" i="1"/>
  <c r="J387" i="1"/>
  <c r="I340" i="1"/>
  <c r="J341" i="1"/>
  <c r="I189" i="1"/>
  <c r="J195" i="1"/>
  <c r="I415" i="1"/>
  <c r="J416" i="1"/>
  <c r="J121" i="1"/>
  <c r="J15" i="1"/>
  <c r="I451" i="1"/>
  <c r="J452" i="1"/>
  <c r="I295" i="1"/>
  <c r="J296" i="1"/>
  <c r="J77" i="1"/>
  <c r="J379" i="1"/>
  <c r="I354" i="1"/>
  <c r="J355" i="1"/>
  <c r="I390" i="1"/>
  <c r="J391" i="1"/>
  <c r="J292" i="1"/>
  <c r="I223" i="1"/>
  <c r="I216" i="1" s="1"/>
  <c r="J224" i="1"/>
  <c r="I58" i="1"/>
  <c r="J59" i="1"/>
  <c r="J421" i="1"/>
  <c r="J125" i="1"/>
  <c r="J18" i="1"/>
  <c r="J143" i="1"/>
  <c r="I14" i="1"/>
  <c r="I177" i="1"/>
  <c r="J178" i="1"/>
  <c r="J218" i="1"/>
  <c r="I447" i="1"/>
  <c r="J448" i="1"/>
  <c r="J190" i="1"/>
  <c r="I404" i="1"/>
  <c r="J405" i="1"/>
  <c r="I328" i="1"/>
  <c r="J329" i="1"/>
  <c r="I147" i="1"/>
  <c r="J148" i="1"/>
  <c r="J440" i="1"/>
  <c r="J88" i="1"/>
  <c r="J133" i="1"/>
  <c r="J36" i="1"/>
  <c r="J444" i="1"/>
  <c r="J32" i="1"/>
  <c r="J380" i="1"/>
  <c r="J111" i="1"/>
  <c r="J441" i="1"/>
  <c r="J114" i="1"/>
  <c r="I117" i="1"/>
  <c r="I424" i="1"/>
  <c r="I62" i="1"/>
  <c r="I76" i="1"/>
  <c r="H101" i="1"/>
  <c r="K101" i="1" s="1"/>
  <c r="J216" i="1" l="1"/>
  <c r="J189" i="1"/>
  <c r="J267" i="1"/>
  <c r="J394" i="1"/>
  <c r="J400" i="1"/>
  <c r="J95" i="1"/>
  <c r="J404" i="1"/>
  <c r="J295" i="1"/>
  <c r="J340" i="1"/>
  <c r="J40" i="1"/>
  <c r="J105" i="1"/>
  <c r="J432" i="1"/>
  <c r="I39" i="1"/>
  <c r="I455" i="1" s="1"/>
  <c r="J48" i="1"/>
  <c r="J62" i="1"/>
  <c r="J447" i="1"/>
  <c r="J223" i="1"/>
  <c r="J354" i="1"/>
  <c r="J14" i="1"/>
  <c r="J451" i="1"/>
  <c r="J386" i="1"/>
  <c r="J263" i="1"/>
  <c r="J279" i="1"/>
  <c r="J278" i="1"/>
  <c r="J328" i="1"/>
  <c r="J436" i="1"/>
  <c r="I75" i="1"/>
  <c r="J76" i="1"/>
  <c r="I110" i="1"/>
  <c r="J117" i="1"/>
  <c r="J424" i="1"/>
  <c r="J147" i="1"/>
  <c r="J177" i="1"/>
  <c r="J58" i="1"/>
  <c r="J390" i="1"/>
  <c r="J415" i="1"/>
  <c r="J228" i="1"/>
  <c r="J245" i="1"/>
  <c r="J162" i="1"/>
  <c r="I146" i="1"/>
  <c r="H426" i="1"/>
  <c r="K426" i="1" s="1"/>
  <c r="H152" i="1"/>
  <c r="K152" i="1" s="1"/>
  <c r="H154" i="1"/>
  <c r="K154" i="1" s="1"/>
  <c r="H156" i="1"/>
  <c r="K156" i="1" s="1"/>
  <c r="H158" i="1"/>
  <c r="K158" i="1" s="1"/>
  <c r="H160" i="1"/>
  <c r="K160" i="1" s="1"/>
  <c r="H164" i="1"/>
  <c r="K164" i="1" s="1"/>
  <c r="H166" i="1"/>
  <c r="K166" i="1" s="1"/>
  <c r="H168" i="1"/>
  <c r="K168" i="1" s="1"/>
  <c r="H171" i="1"/>
  <c r="K171" i="1" s="1"/>
  <c r="H173" i="1"/>
  <c r="K173" i="1" s="1"/>
  <c r="H175" i="1"/>
  <c r="K175" i="1" s="1"/>
  <c r="H179" i="1"/>
  <c r="K179" i="1" s="1"/>
  <c r="H181" i="1"/>
  <c r="K181" i="1" s="1"/>
  <c r="H183" i="1"/>
  <c r="K183" i="1" s="1"/>
  <c r="H185" i="1"/>
  <c r="K185" i="1" s="1"/>
  <c r="H187" i="1"/>
  <c r="K187" i="1" s="1"/>
  <c r="H411" i="1"/>
  <c r="K411" i="1" s="1"/>
  <c r="J455" i="1" l="1"/>
  <c r="J39" i="1"/>
  <c r="J110" i="1"/>
  <c r="J146" i="1"/>
  <c r="J75" i="1"/>
  <c r="H178" i="1"/>
  <c r="H163" i="1"/>
  <c r="H274" i="1"/>
  <c r="K274" i="1" s="1"/>
  <c r="H372" i="1"/>
  <c r="K372" i="1" s="1"/>
  <c r="H361" i="1"/>
  <c r="K361" i="1" s="1"/>
  <c r="H177" i="1" l="1"/>
  <c r="K177" i="1" s="1"/>
  <c r="K178" i="1"/>
  <c r="H162" i="1"/>
  <c r="K162" i="1" s="1"/>
  <c r="K163" i="1"/>
  <c r="H377" i="1"/>
  <c r="K377" i="1" s="1"/>
  <c r="H442" i="1" l="1"/>
  <c r="H306" i="1"/>
  <c r="K306" i="1" s="1"/>
  <c r="H441" i="1" l="1"/>
  <c r="K441" i="1" s="1"/>
  <c r="K442" i="1"/>
  <c r="H144" i="1"/>
  <c r="H66" i="1"/>
  <c r="K66" i="1" s="1"/>
  <c r="H141" i="1"/>
  <c r="H454" i="1"/>
  <c r="K454" i="1" s="1"/>
  <c r="H258" i="1"/>
  <c r="K258" i="1" s="1"/>
  <c r="H239" i="1"/>
  <c r="K239" i="1" s="1"/>
  <c r="H209" i="1"/>
  <c r="K209" i="1" s="1"/>
  <c r="H191" i="1"/>
  <c r="K191" i="1" s="1"/>
  <c r="H149" i="1"/>
  <c r="K149" i="1" s="1"/>
  <c r="H85" i="1"/>
  <c r="K85" i="1" s="1"/>
  <c r="H347" i="1"/>
  <c r="K347" i="1" s="1"/>
  <c r="H140" i="1" l="1"/>
  <c r="K140" i="1" s="1"/>
  <c r="K141" i="1"/>
  <c r="H143" i="1"/>
  <c r="K143" i="1" s="1"/>
  <c r="K144" i="1"/>
  <c r="H434" i="1"/>
  <c r="K434" i="1" s="1"/>
  <c r="H396" i="1"/>
  <c r="K396" i="1" s="1"/>
  <c r="H342" i="1"/>
  <c r="K342" i="1" s="1"/>
  <c r="H351" i="1"/>
  <c r="K351" i="1" s="1"/>
  <c r="H348" i="1"/>
  <c r="K348" i="1" s="1"/>
  <c r="H345" i="1"/>
  <c r="K345" i="1" s="1"/>
  <c r="H303" i="1"/>
  <c r="K303" i="1" s="1"/>
  <c r="H341" i="1" l="1"/>
  <c r="H340" i="1" l="1"/>
  <c r="K340" i="1" s="1"/>
  <c r="K341" i="1"/>
  <c r="H271" i="1"/>
  <c r="K271" i="1" s="1"/>
  <c r="H233" i="1"/>
  <c r="K233" i="1" s="1"/>
  <c r="H97" i="1"/>
  <c r="K97" i="1" s="1"/>
  <c r="H33" i="1"/>
  <c r="K33" i="1" s="1"/>
  <c r="H281" i="1"/>
  <c r="K281" i="1" s="1"/>
  <c r="H283" i="1"/>
  <c r="K283" i="1" s="1"/>
  <c r="H285" i="1"/>
  <c r="K285" i="1" s="1"/>
  <c r="H287" i="1"/>
  <c r="K287" i="1" s="1"/>
  <c r="H290" i="1"/>
  <c r="K290" i="1" s="1"/>
  <c r="H293" i="1"/>
  <c r="H330" i="1"/>
  <c r="K330" i="1" s="1"/>
  <c r="H334" i="1"/>
  <c r="K334" i="1" s="1"/>
  <c r="H337" i="1"/>
  <c r="K337" i="1" s="1"/>
  <c r="H256" i="1"/>
  <c r="K256" i="1" s="1"/>
  <c r="H250" i="1"/>
  <c r="K250" i="1" s="1"/>
  <c r="H241" i="1"/>
  <c r="K241" i="1" s="1"/>
  <c r="H243" i="1"/>
  <c r="K243" i="1" s="1"/>
  <c r="H292" i="1" l="1"/>
  <c r="K292" i="1" s="1"/>
  <c r="K293" i="1"/>
  <c r="H280" i="1"/>
  <c r="H329" i="1"/>
  <c r="H91" i="1"/>
  <c r="K91" i="1" s="1"/>
  <c r="H417" i="1"/>
  <c r="K417" i="1" s="1"/>
  <c r="H406" i="1"/>
  <c r="K406" i="1" s="1"/>
  <c r="H235" i="1"/>
  <c r="K235" i="1" s="1"/>
  <c r="H237" i="1"/>
  <c r="K237" i="1" s="1"/>
  <c r="H230" i="1"/>
  <c r="K230" i="1" s="1"/>
  <c r="H279" i="1" l="1"/>
  <c r="K279" i="1" s="1"/>
  <c r="K280" i="1"/>
  <c r="H328" i="1"/>
  <c r="K328" i="1" s="1"/>
  <c r="K329" i="1"/>
  <c r="H405" i="1"/>
  <c r="K405" i="1" s="1"/>
  <c r="H229" i="1"/>
  <c r="H225" i="1"/>
  <c r="K225" i="1" s="1"/>
  <c r="H247" i="1"/>
  <c r="K247" i="1" s="1"/>
  <c r="H219" i="1"/>
  <c r="K219" i="1" s="1"/>
  <c r="H122" i="1"/>
  <c r="H119" i="1"/>
  <c r="H134" i="1"/>
  <c r="H115" i="1"/>
  <c r="H89" i="1"/>
  <c r="H78" i="1"/>
  <c r="K78" i="1" s="1"/>
  <c r="H82" i="1"/>
  <c r="K82" i="1" s="1"/>
  <c r="H42" i="1"/>
  <c r="K42" i="1" s="1"/>
  <c r="H196" i="1"/>
  <c r="K196" i="1" s="1"/>
  <c r="H297" i="1"/>
  <c r="K297" i="1" s="1"/>
  <c r="H358" i="1"/>
  <c r="K358" i="1" s="1"/>
  <c r="H425" i="1"/>
  <c r="K425" i="1" s="1"/>
  <c r="H419" i="1"/>
  <c r="H416" i="1" l="1"/>
  <c r="K416" i="1" s="1"/>
  <c r="K419" i="1"/>
  <c r="H88" i="1"/>
  <c r="K88" i="1" s="1"/>
  <c r="K89" i="1"/>
  <c r="H121" i="1"/>
  <c r="K121" i="1" s="1"/>
  <c r="K122" i="1"/>
  <c r="H228" i="1"/>
  <c r="K228" i="1" s="1"/>
  <c r="K229" i="1"/>
  <c r="H118" i="1"/>
  <c r="K118" i="1" s="1"/>
  <c r="K119" i="1"/>
  <c r="H114" i="1"/>
  <c r="K114" i="1" s="1"/>
  <c r="K115" i="1"/>
  <c r="H133" i="1"/>
  <c r="K133" i="1" s="1"/>
  <c r="K134" i="1"/>
  <c r="H246" i="1"/>
  <c r="H77" i="1"/>
  <c r="H76" i="1" l="1"/>
  <c r="K76" i="1" s="1"/>
  <c r="K77" i="1"/>
  <c r="H245" i="1"/>
  <c r="K245" i="1" s="1"/>
  <c r="K246" i="1"/>
  <c r="H117" i="1"/>
  <c r="K117" i="1" s="1"/>
  <c r="H326" i="1"/>
  <c r="H301" i="1"/>
  <c r="K301" i="1" s="1"/>
  <c r="H214" i="1"/>
  <c r="K214" i="1" s="1"/>
  <c r="H206" i="1"/>
  <c r="K206" i="1" s="1"/>
  <c r="H325" i="1" l="1"/>
  <c r="K325" i="1" s="1"/>
  <c r="K326" i="1"/>
  <c r="H129" i="1"/>
  <c r="K129" i="1" s="1"/>
  <c r="H131" i="1"/>
  <c r="K131" i="1" s="1"/>
  <c r="H126" i="1"/>
  <c r="H112" i="1"/>
  <c r="H73" i="1"/>
  <c r="K73" i="1" s="1"/>
  <c r="H52" i="1"/>
  <c r="K52" i="1" s="1"/>
  <c r="H37" i="1"/>
  <c r="H125" i="1" l="1"/>
  <c r="K125" i="1" s="1"/>
  <c r="K126" i="1"/>
  <c r="H36" i="1"/>
  <c r="K36" i="1" s="1"/>
  <c r="K37" i="1"/>
  <c r="H111" i="1"/>
  <c r="K111" i="1" s="1"/>
  <c r="K112" i="1"/>
  <c r="H128" i="1"/>
  <c r="K128" i="1" s="1"/>
  <c r="H320" i="1"/>
  <c r="K320" i="1" s="1"/>
  <c r="H308" i="1"/>
  <c r="K308" i="1" s="1"/>
  <c r="H265" i="1"/>
  <c r="H138" i="1"/>
  <c r="H60" i="1"/>
  <c r="H32" i="1"/>
  <c r="K32" i="1" s="1"/>
  <c r="H29" i="1"/>
  <c r="K29" i="1" s="1"/>
  <c r="H264" i="1" l="1"/>
  <c r="K265" i="1"/>
  <c r="H137" i="1"/>
  <c r="K137" i="1" s="1"/>
  <c r="K138" i="1"/>
  <c r="H59" i="1"/>
  <c r="K60" i="1"/>
  <c r="H110" i="1"/>
  <c r="K110" i="1" s="1"/>
  <c r="H199" i="1"/>
  <c r="H190" i="1"/>
  <c r="K190" i="1" s="1"/>
  <c r="H148" i="1"/>
  <c r="K148" i="1" s="1"/>
  <c r="H318" i="1"/>
  <c r="K318" i="1" s="1"/>
  <c r="H430" i="1"/>
  <c r="K430" i="1" s="1"/>
  <c r="H217" i="1"/>
  <c r="K217" i="1" s="1"/>
  <c r="H58" i="1" l="1"/>
  <c r="K58" i="1" s="1"/>
  <c r="K59" i="1"/>
  <c r="H263" i="1"/>
  <c r="K263" i="1" s="1"/>
  <c r="K264" i="1"/>
  <c r="H195" i="1"/>
  <c r="K195" i="1" s="1"/>
  <c r="K199" i="1"/>
  <c r="H28" i="1"/>
  <c r="H449" i="1"/>
  <c r="H438" i="1"/>
  <c r="H433" i="1"/>
  <c r="H437" i="1" l="1"/>
  <c r="K438" i="1"/>
  <c r="H189" i="1"/>
  <c r="K189" i="1" s="1"/>
  <c r="H448" i="1"/>
  <c r="K449" i="1"/>
  <c r="H432" i="1"/>
  <c r="K432" i="1" s="1"/>
  <c r="K433" i="1"/>
  <c r="H19" i="1"/>
  <c r="K28" i="1"/>
  <c r="H402" i="1"/>
  <c r="H401" i="1" l="1"/>
  <c r="K402" i="1"/>
  <c r="H436" i="1"/>
  <c r="K436" i="1" s="1"/>
  <c r="K437" i="1"/>
  <c r="H18" i="1"/>
  <c r="K18" i="1" s="1"/>
  <c r="K19" i="1"/>
  <c r="H447" i="1"/>
  <c r="K447" i="1" s="1"/>
  <c r="K448" i="1"/>
  <c r="H453" i="1"/>
  <c r="H445" i="1"/>
  <c r="K445" i="1" s="1"/>
  <c r="H400" i="1" l="1"/>
  <c r="K400" i="1" s="1"/>
  <c r="K401" i="1"/>
  <c r="H452" i="1"/>
  <c r="K453" i="1"/>
  <c r="H444" i="1"/>
  <c r="H440" i="1" l="1"/>
  <c r="K440" i="1" s="1"/>
  <c r="K444" i="1"/>
  <c r="H451" i="1"/>
  <c r="K451" i="1" s="1"/>
  <c r="K452" i="1"/>
  <c r="H64" i="1"/>
  <c r="K64" i="1" s="1"/>
  <c r="H107" i="1"/>
  <c r="K107" i="1" s="1"/>
  <c r="H323" i="1" l="1"/>
  <c r="H322" i="1" l="1"/>
  <c r="K322" i="1" s="1"/>
  <c r="K323" i="1"/>
  <c r="H316" i="1"/>
  <c r="K316" i="1" s="1"/>
  <c r="H314" i="1" l="1"/>
  <c r="K314" i="1" s="1"/>
  <c r="H429" i="1"/>
  <c r="H404" i="1"/>
  <c r="K404" i="1" s="1"/>
  <c r="H63" i="1"/>
  <c r="H299" i="1"/>
  <c r="K299" i="1" s="1"/>
  <c r="H16" i="1"/>
  <c r="H106" i="1"/>
  <c r="H392" i="1"/>
  <c r="H398" i="1"/>
  <c r="H310" i="1"/>
  <c r="K310" i="1" s="1"/>
  <c r="H50" i="1"/>
  <c r="K50" i="1" s="1"/>
  <c r="H56" i="1"/>
  <c r="K56" i="1" s="1"/>
  <c r="H422" i="1"/>
  <c r="H356" i="1"/>
  <c r="H381" i="1"/>
  <c r="H384" i="1"/>
  <c r="H312" i="1"/>
  <c r="K312" i="1" s="1"/>
  <c r="H388" i="1"/>
  <c r="H269" i="1"/>
  <c r="H41" i="1"/>
  <c r="H421" i="1" l="1"/>
  <c r="K422" i="1"/>
  <c r="H387" i="1"/>
  <c r="K388" i="1"/>
  <c r="H355" i="1"/>
  <c r="K356" i="1"/>
  <c r="H15" i="1"/>
  <c r="K16" i="1"/>
  <c r="H424" i="1"/>
  <c r="K424" i="1" s="1"/>
  <c r="K429" i="1"/>
  <c r="H395" i="1"/>
  <c r="K395" i="1" s="1"/>
  <c r="K398" i="1"/>
  <c r="H268" i="1"/>
  <c r="K268" i="1" s="1"/>
  <c r="K269" i="1"/>
  <c r="H105" i="1"/>
  <c r="K105" i="1" s="1"/>
  <c r="K106" i="1"/>
  <c r="H380" i="1"/>
  <c r="K380" i="1" s="1"/>
  <c r="K381" i="1"/>
  <c r="H40" i="1"/>
  <c r="K40" i="1" s="1"/>
  <c r="K41" i="1"/>
  <c r="H383" i="1"/>
  <c r="K383" i="1" s="1"/>
  <c r="K384" i="1"/>
  <c r="H391" i="1"/>
  <c r="K392" i="1"/>
  <c r="H62" i="1"/>
  <c r="K62" i="1" s="1"/>
  <c r="K63" i="1"/>
  <c r="H49" i="1"/>
  <c r="H296" i="1"/>
  <c r="H267" i="1"/>
  <c r="K267" i="1" s="1"/>
  <c r="H147" i="1"/>
  <c r="K147" i="1" s="1"/>
  <c r="H394" i="1"/>
  <c r="K394" i="1" s="1"/>
  <c r="H218" i="1"/>
  <c r="K218" i="1" s="1"/>
  <c r="H379" i="1" l="1"/>
  <c r="K379" i="1" s="1"/>
  <c r="H354" i="1"/>
  <c r="K354" i="1" s="1"/>
  <c r="K355" i="1"/>
  <c r="H48" i="1"/>
  <c r="K49" i="1"/>
  <c r="H390" i="1"/>
  <c r="K390" i="1" s="1"/>
  <c r="K391" i="1"/>
  <c r="H14" i="1"/>
  <c r="K14" i="1" s="1"/>
  <c r="K15" i="1"/>
  <c r="H386" i="1"/>
  <c r="K386" i="1" s="1"/>
  <c r="K387" i="1"/>
  <c r="H415" i="1"/>
  <c r="K415" i="1" s="1"/>
  <c r="K421" i="1"/>
  <c r="H295" i="1"/>
  <c r="K295" i="1" s="1"/>
  <c r="K296" i="1"/>
  <c r="H146" i="1"/>
  <c r="K146" i="1" s="1"/>
  <c r="H224" i="1"/>
  <c r="H99" i="1"/>
  <c r="K99" i="1" s="1"/>
  <c r="H223" i="1" l="1"/>
  <c r="K224" i="1"/>
  <c r="H39" i="1"/>
  <c r="K39" i="1" s="1"/>
  <c r="K48" i="1"/>
  <c r="H278" i="1"/>
  <c r="K278" i="1" s="1"/>
  <c r="H96" i="1"/>
  <c r="H216" i="1" l="1"/>
  <c r="K216" i="1" s="1"/>
  <c r="K223" i="1"/>
  <c r="H95" i="1"/>
  <c r="K95" i="1" s="1"/>
  <c r="K96" i="1"/>
  <c r="H75" i="1"/>
  <c r="H455" i="1" l="1"/>
  <c r="K455" i="1" s="1"/>
  <c r="K75" i="1"/>
</calcChain>
</file>

<file path=xl/sharedStrings.xml><?xml version="1.0" encoding="utf-8"?>
<sst xmlns="http://schemas.openxmlformats.org/spreadsheetml/2006/main" count="2264" uniqueCount="525">
  <si>
    <t>Подпрограмма «Повышение эффективности управления муниципальными финансами»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</si>
  <si>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</si>
  <si>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</si>
  <si>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</si>
  <si>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</si>
  <si>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</si>
  <si>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</si>
  <si>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</si>
  <si>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</si>
  <si>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</si>
  <si>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</si>
  <si>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</si>
  <si>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</si>
  <si>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</si>
  <si>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</si>
  <si>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</si>
  <si>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</si>
  <si>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</si>
  <si>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</si>
  <si>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</si>
  <si>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04102 82100</t>
  </si>
  <si>
    <t>04102 00000</t>
  </si>
  <si>
    <t>06000 00000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</si>
  <si>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</si>
  <si>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</si>
  <si>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</si>
  <si>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</si>
  <si>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</si>
  <si>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</si>
  <si>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</si>
  <si>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</si>
  <si>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</si>
  <si>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</si>
  <si>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</si>
  <si>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</si>
  <si>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</si>
  <si>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</si>
  <si>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</si>
  <si>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</si>
  <si>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</si>
  <si>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</si>
  <si>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</si>
  <si>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</si>
  <si>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</si>
  <si>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</si>
  <si>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</si>
  <si>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</si>
  <si>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</si>
  <si>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</si>
  <si>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</si>
  <si>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</si>
  <si>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</si>
  <si>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</si>
  <si>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</si>
  <si>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</si>
  <si>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</si>
  <si>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</si>
  <si>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540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</si>
  <si>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</si>
  <si>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</si>
  <si>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</si>
  <si>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</si>
  <si>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</si>
  <si>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</si>
  <si>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</si>
  <si>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</si>
  <si>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</si>
  <si>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</si>
  <si>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</si>
  <si>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</si>
  <si>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</si>
  <si>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</si>
  <si>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</si>
  <si>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(тыс. рублей)</t>
  </si>
  <si>
    <t>969</t>
  </si>
  <si>
    <t>973</t>
  </si>
  <si>
    <t>968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</si>
  <si>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</si>
  <si>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</si>
  <si>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</si>
  <si>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</si>
  <si>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</si>
  <si>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</si>
  <si>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</si>
  <si>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</si>
  <si>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</si>
  <si>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</si>
  <si>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</si>
  <si>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</si>
  <si>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</si>
  <si>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</si>
  <si>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</si>
  <si>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</si>
  <si>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</si>
  <si>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</si>
  <si>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</si>
  <si>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</si>
  <si>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</si>
  <si>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</si>
  <si>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</si>
  <si>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</si>
  <si>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</si>
  <si>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</si>
  <si>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</si>
  <si>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</si>
  <si>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</si>
  <si>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</si>
  <si>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</si>
  <si>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</si>
  <si>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</si>
  <si>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</si>
  <si>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</si>
  <si>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</si>
  <si>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</si>
  <si>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</si>
  <si>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</si>
  <si>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</si>
  <si>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</si>
  <si>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</si>
  <si>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</si>
  <si>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</si>
  <si>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</si>
  <si>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</si>
  <si>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</si>
  <si>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</si>
  <si>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</si>
  <si>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</si>
  <si>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</si>
  <si>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</si>
  <si>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</si>
  <si>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</si>
  <si>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</si>
  <si>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</si>
  <si>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</si>
  <si>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</si>
  <si>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</si>
  <si>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</si>
  <si>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</si>
  <si>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</si>
  <si>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</si>
  <si>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</si>
  <si>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</si>
  <si>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</si>
  <si>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</si>
  <si>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</si>
  <si>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</si>
  <si>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</si>
  <si>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</si>
  <si>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</si>
  <si>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</si>
  <si>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</si>
  <si>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</si>
  <si>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</si>
  <si>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</si>
  <si>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</si>
  <si>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</si>
  <si>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</si>
  <si>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</si>
  <si>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</si>
  <si>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</si>
  <si>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</si>
  <si>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</si>
  <si>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</si>
  <si>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</si>
  <si>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</si>
  <si>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</si>
  <si>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</si>
  <si>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</si>
  <si>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</si>
  <si>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</si>
  <si>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</si>
  <si>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</si>
  <si>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</si>
  <si>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</si>
  <si>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</si>
  <si>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</si>
  <si>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</si>
  <si>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</si>
  <si>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</si>
  <si>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</si>
  <si>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</si>
  <si>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</si>
  <si>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</si>
  <si>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</si>
  <si>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</si>
  <si>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05001 00000</t>
  </si>
  <si>
    <t>05001 82900</t>
  </si>
  <si>
    <t>01001 00000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</si>
  <si>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</si>
  <si>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</si>
  <si>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</si>
  <si>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</si>
  <si>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</si>
  <si>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</si>
  <si>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</si>
  <si>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</si>
  <si>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</si>
  <si>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</si>
  <si>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</si>
  <si>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</si>
  <si>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</si>
  <si>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</si>
  <si>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</si>
  <si>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</si>
  <si>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</si>
  <si>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</si>
  <si>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</si>
  <si>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</si>
  <si>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</si>
  <si>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</si>
  <si>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</si>
  <si>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</si>
  <si>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</si>
  <si>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</si>
  <si>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</si>
  <si>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</si>
  <si>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</si>
  <si>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</si>
  <si>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</si>
  <si>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</si>
  <si>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</si>
  <si>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</si>
  <si>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</si>
  <si>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</si>
  <si>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</si>
  <si>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</si>
  <si>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160F2 55550</t>
  </si>
  <si>
    <t>Подпрограмма"Совершенствование межбюджетных отношений"</t>
  </si>
  <si>
    <t>Основное мероприятие "Поощрение муниципальным учреждениям по итогам выборов в Селенгинском районе"</t>
  </si>
  <si>
    <t>09200 00000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</si>
  <si>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</si>
  <si>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</si>
  <si>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</si>
  <si>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</si>
  <si>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</si>
  <si>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</si>
  <si>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</si>
  <si>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</si>
  <si>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 на проведение мероприятий в области физической культуры и спорт"</t>
  </si>
  <si>
    <t>0920100000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</si>
  <si>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</si>
  <si>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</si>
  <si>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</si>
  <si>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</si>
  <si>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10201 73040</t>
  </si>
  <si>
    <t>Реализация мероприятий регионального проекта "Социальная активность"</t>
  </si>
  <si>
    <t>09401 00000</t>
  </si>
  <si>
    <t>09401 83890</t>
  </si>
  <si>
    <t>247</t>
  </si>
  <si>
    <t>Закупка энергетических ресурсов</t>
  </si>
  <si>
    <t>04102 82150</t>
  </si>
  <si>
    <t>Субсидии автономным учреждениям на иные цели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</si>
  <si>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</si>
  <si>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</si>
  <si>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</si>
  <si>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</si>
  <si>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</si>
  <si>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</si>
  <si>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</si>
  <si>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</si>
  <si>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10101 74650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</si>
  <si>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</si>
  <si>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</si>
  <si>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22002 S5060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</si>
  <si>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</si>
  <si>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</si>
  <si>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</si>
  <si>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</si>
  <si>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</si>
  <si>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Субсидии муниципальным учреждениям, реализующим программы спортивной подготовки</t>
  </si>
  <si>
    <t>Обеспечение комплексного развития сельских территорий</t>
  </si>
  <si>
    <t>122</t>
  </si>
  <si>
    <t>852</t>
  </si>
  <si>
    <t>Уплата прочих налогов, сборов</t>
  </si>
  <si>
    <t>9402 83170</t>
  </si>
  <si>
    <t>Иные выплаты персоналу государственных (муниципальных) органов, за исключением фонда оплаты труда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</si>
  <si>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</si>
  <si>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</si>
  <si>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03001 82900</t>
  </si>
  <si>
    <t>Прочие мероприятия, связаные с выполнением обязательста ОМСУ</t>
  </si>
  <si>
    <t>03001 00000</t>
  </si>
  <si>
    <t>Основное мероприятие "Организация и проведение мероприятий в сфере туризма на муниципальном уровне"</t>
  </si>
  <si>
    <t>06030 00000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</si>
  <si>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</si>
  <si>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</si>
  <si>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</si>
  <si>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06036 L5760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</si>
  <si>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</si>
  <si>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</si>
  <si>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851</t>
  </si>
  <si>
    <t>Уплата налога на имущество организаций и земельного налога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</si>
  <si>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</si>
  <si>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04304 S21Д0</t>
  </si>
  <si>
    <t>04304 00000</t>
  </si>
  <si>
    <t>Основное мероприятие "Содержание автомобильных дорог общего пользования местного значения"</t>
  </si>
  <si>
    <t>04300 00000</t>
  </si>
  <si>
    <t>04304 82200</t>
  </si>
  <si>
    <t>170F5 52430</t>
  </si>
  <si>
    <t>Cтроительство и реконструкция (модернизация) объектов питьевого водоснабжения</t>
  </si>
  <si>
    <t>25000 00000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</si>
  <si>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</si>
  <si>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</si>
  <si>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</si>
  <si>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</si>
  <si>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10201 S2К90</t>
  </si>
  <si>
    <t>10201 S2P40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</si>
  <si>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</si>
  <si>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</si>
  <si>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</si>
  <si>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</si>
  <si>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</si>
  <si>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19000 00000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</si>
  <si>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</si>
  <si>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21001 82900</t>
  </si>
  <si>
    <t>21001 00000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</si>
  <si>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</si>
  <si>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</si>
  <si>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</si>
  <si>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</si>
  <si>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24001 00000</t>
  </si>
  <si>
    <t>24000 00000</t>
  </si>
  <si>
    <t>Основное мероприятие "Уничтожение очагов произрастания дикорастущей конопли"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</si>
  <si>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</si>
  <si>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</si>
  <si>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340</t>
  </si>
  <si>
    <t>Стипендии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</si>
  <si>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</si>
  <si>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</si>
  <si>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"Чистая вода на 2020-2025 годы"</t>
  </si>
  <si>
    <t>170F5 00000</t>
  </si>
  <si>
    <t>Основное мероприятие "Проведение рейтинговой оценки показателей эффективности развития сельских поселений"</t>
  </si>
  <si>
    <t>Закупка товаров, работ и услуг для государственных (муниципальных) нужд</t>
  </si>
  <si>
    <t>01003 00000</t>
  </si>
  <si>
    <t>01003 82900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</si>
  <si>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</si>
  <si>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</si>
  <si>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</si>
  <si>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</si>
  <si>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</si>
  <si>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</si>
  <si>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</si>
  <si>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</si>
  <si>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Основное мероприятие "Развитие транспортной инфраструктуры"</t>
  </si>
  <si>
    <t>Развитие транспортной инфраструктуры на сельских территориях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</si>
  <si>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</si>
  <si>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Прочая закупка товаров, работ и услуг для обеспечения государственных (муниципальных) нужд</t>
  </si>
  <si>
    <t>Основное мероприятие "Проведение республиканского фестиваля "День поля""</t>
  </si>
  <si>
    <t>06050 00000</t>
  </si>
  <si>
    <t>06060 00000</t>
  </si>
  <si>
    <t>06060 L5760</t>
  </si>
  <si>
    <t>06020 00000</t>
  </si>
  <si>
    <t>06070 00000</t>
  </si>
  <si>
    <t>06070 82900</t>
  </si>
  <si>
    <t>Субсидии бюджетным учреждениям на иные цели</t>
  </si>
  <si>
    <t>Исполнение расходных обязательств муниципальных районов (городских округов)</t>
  </si>
  <si>
    <t>08101 S2160</t>
  </si>
  <si>
    <t>08201 S2160</t>
  </si>
  <si>
    <t>Основное мероприятие «Обеспечение жильем молодых семей»</t>
  </si>
  <si>
    <t>Реализация мероприятий по обеспечению жильем молодых семей</t>
  </si>
  <si>
    <t>Субсидии гражданам на приобретение жилья</t>
  </si>
  <si>
    <t>09500 00000</t>
  </si>
  <si>
    <t>09501 00000</t>
  </si>
  <si>
    <t>09501 L4970</t>
  </si>
  <si>
    <t>322</t>
  </si>
  <si>
    <t>Софинансирование расходных обязательств муниципальных районов (городских округов)</t>
  </si>
  <si>
    <t>10101 S2160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</si>
  <si>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</si>
  <si>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102EB 51790</t>
  </si>
  <si>
    <t>10301 S2160</t>
  </si>
  <si>
    <t>10501 S2160</t>
  </si>
  <si>
    <t>10501  S2160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</si>
  <si>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</si>
  <si>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</si>
  <si>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</si>
  <si>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</si>
  <si>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"Охрана окружающей среды в муниципальном образовании "Селенгинский район" на 2023-2027гг."</t>
  </si>
  <si>
    <t>01005 82900</t>
  </si>
  <si>
    <t>01006 82900</t>
  </si>
  <si>
    <t>01006 00000</t>
  </si>
  <si>
    <t>Основное мероприятие "Муниципальный форум "Малая Родина - сила России"</t>
  </si>
  <si>
    <t>970</t>
  </si>
  <si>
    <t>Иные межбюджетные трансферты на прочие мероприятия</t>
  </si>
  <si>
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</si>
  <si>
    <t>Благоустройство территорий, прилегающих к местам туристского показа в муниципальных образованиях в Республике Бурятия</t>
  </si>
  <si>
    <t>Прочая закупка товаров, работ и услуг</t>
  </si>
  <si>
    <t>Проведение комплексных кадастровых работ за счет республиканского бюджета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</si>
  <si>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</si>
  <si>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04304743Д0</t>
  </si>
  <si>
    <t>977</t>
  </si>
  <si>
    <t>Субсидии гражданам на приобретение жилья</t>
  </si>
  <si>
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</si>
  <si>
    <t>Субсидии на государственную поддержку отрасли культуры(Федеральный проект "Сохранение культурного и исторического наследия")</t>
  </si>
  <si>
    <t>08101L5190</t>
  </si>
  <si>
    <t>08101S2140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</si>
  <si>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</si>
  <si>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08201L4670</t>
  </si>
  <si>
    <t>08201S2140</t>
  </si>
  <si>
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</si>
  <si>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350</t>
  </si>
  <si>
    <t>Премии и гранты</t>
  </si>
  <si>
    <t>08402S2160</t>
  </si>
  <si>
    <t>084A255190</t>
  </si>
  <si>
    <t>Государственная поддержка отрасли культура</t>
  </si>
  <si>
    <t>112</t>
  </si>
  <si>
    <t>Иные выплаты персоналу учреждений, за исключением фонда оплаты труда</t>
  </si>
  <si>
    <t>Реализация программы комплексного развития молодежной политики в регионах Российской Федерации "Регион для молодых"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</si>
  <si>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</si>
  <si>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Финансовое обеспечение расходных обязательств, связанных с решением первоочередных вопросов местного значения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</si>
  <si>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</si>
  <si>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На модернизацию объектов водоснабжения</t>
  </si>
  <si>
    <t>Приобретение и установка источников наружного противопожарного водоснабжения</t>
  </si>
  <si>
    <t>19001 00000</t>
  </si>
  <si>
    <t xml:space="preserve">Основное мероприятие "Благоустройство территории во всех населенных пунктах МО СП </t>
  </si>
  <si>
    <t>18001 00000</t>
  </si>
  <si>
    <t>Основное мероприятие "Проведение ежегодного совещания по подведению итогов работы АПК за отчетный год"</t>
  </si>
  <si>
    <t>06010 00000</t>
  </si>
  <si>
    <t>06040 00000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</si>
  <si>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</si>
  <si>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Расходы на подготовку проектов межевания земельных участков и проведение кадастровых работ</t>
  </si>
  <si>
    <t>04103 L5990</t>
  </si>
  <si>
    <t>06050 L3727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</si>
  <si>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</si>
  <si>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50810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</si>
  <si>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</si>
  <si>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093P5 52290</t>
  </si>
  <si>
    <t xml:space="preserve">Расходы на содержание автомобильных дорог общего пользования местного значения </t>
  </si>
  <si>
    <t>08301 S2160</t>
  </si>
  <si>
    <t>08301 S2140</t>
  </si>
  <si>
    <t>09301 S2160</t>
  </si>
  <si>
    <t>09301 S2140</t>
  </si>
  <si>
    <t>09601 S2140</t>
  </si>
  <si>
    <t>09601 L1160</t>
  </si>
  <si>
    <t>10101 74880</t>
  </si>
  <si>
    <t>10103 S2140</t>
  </si>
  <si>
    <t>Основное мероприятие "Капитальный ремонт учреждений дошкольного образования"</t>
  </si>
  <si>
    <t>10103 00000</t>
  </si>
  <si>
    <t>10201 74870</t>
  </si>
  <si>
    <t>10201 L3030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</si>
  <si>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</si>
  <si>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10203 S2140</t>
  </si>
  <si>
    <t>10203 00000</t>
  </si>
  <si>
    <t>Основное мероприятие "Капитальный ремонт учреждений общего образования"</t>
  </si>
  <si>
    <t>Премирование победителей и призеров республиканского конкурса "Лучшее территориальное общественное самоуправление"</t>
  </si>
  <si>
    <t>14001 74030</t>
  </si>
  <si>
    <t>17001 S2860</t>
  </si>
  <si>
    <t>17001 82900</t>
  </si>
  <si>
    <t>17001 00000</t>
  </si>
  <si>
    <t>18001 S4820</t>
  </si>
  <si>
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</si>
  <si>
    <t>04102 S4760</t>
  </si>
  <si>
    <t>08402 S4760</t>
  </si>
  <si>
    <t>08201 S4760</t>
  </si>
  <si>
    <t>08101 S4760</t>
  </si>
  <si>
    <t>08301 S4760</t>
  </si>
  <si>
    <t>09301 S4760</t>
  </si>
  <si>
    <t>09401 S4760</t>
  </si>
  <si>
    <t>06080 00000</t>
  </si>
  <si>
    <t>06080 82900</t>
  </si>
  <si>
    <t>06040 L5760</t>
  </si>
  <si>
    <t>06035 L5760</t>
  </si>
  <si>
    <t>06050 L3728</t>
  </si>
  <si>
    <t>06020 L5760</t>
  </si>
  <si>
    <t>06010 82900</t>
  </si>
  <si>
    <t>04103 S5110</t>
  </si>
  <si>
    <t>03002 S2610</t>
  </si>
  <si>
    <t>03001 S2E80</t>
  </si>
  <si>
    <t>02201 63010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</si>
  <si>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</si>
  <si>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160F2 54240</t>
  </si>
  <si>
    <t>19001 S2140</t>
  </si>
  <si>
    <t>04304 743Д0</t>
  </si>
  <si>
    <t>06090 00000</t>
  </si>
  <si>
    <t>06090 82900</t>
  </si>
  <si>
    <t>Основное мероприятие "Фестиваль фермерской продукции - Ферм-Фест 2024"</t>
  </si>
  <si>
    <t>Ежемесячное денежное вознаграждение воспитателей муниципальных дошкольных образовательных организаций, общеобразовательных организаций, образовательных организаций дополнительного образования, реализующих программу погружения в бурятскую языковую среду</t>
  </si>
  <si>
    <t>10201 L0500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</si>
  <si>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</si>
  <si>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160F2 5424F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</si>
  <si>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</si>
  <si>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09601 S4760</t>
  </si>
  <si>
    <t>10501 S4760</t>
  </si>
  <si>
    <t>02201 S4760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</si>
  <si>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</si>
  <si>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</si>
  <si>
    <t>Подпрограмма «Повышение качества управления муниципальным имуществом и земельными участками в Селенгинском районе на 2024-2028 годы»</t>
  </si>
  <si>
    <t>Подпрограмма "Развитие дорожной сети в Селенгинском районе 2024-2028 гг"</t>
  </si>
  <si>
    <t>Муниципальная программа «Развитие малого и среднего предпринимательства в Селенгинском районе на 2023-2027 годы</t>
  </si>
  <si>
    <t>Муниципальная программа «Комплексное развитие сельских территорий в Селенгинском районе на 2024-2028 годы»</t>
  </si>
  <si>
    <t>Муниципальная Программа «Развитие культуры в Селенгинском районе на 2023 – 2027 годы»</t>
  </si>
  <si>
    <t>Подпрограмма «Развитие библиотечного дела на 2023-2027 годы»</t>
  </si>
  <si>
    <t>Подпрограмма «Организация досуга и народного творчества на 2023-2027 годы»</t>
  </si>
  <si>
    <t>Подпрограмма «Развитие художественно-эстетического образования и воспитания на 2023-2027 годы»</t>
  </si>
  <si>
    <t>Подпрограмма «Другие вопросы в области культуры на 2023-2027 годы»</t>
  </si>
  <si>
    <t>Подпрограмма «Развитие физической культуры и спорта на 2023-2027 годы»</t>
  </si>
  <si>
    <t>Подпрограмма «Содержание инструкторов по физической культуре и спорту на 2023-2027 годы»</t>
  </si>
  <si>
    <t>Подпрограмма «Развитие спорта высших достижений на 2023-2027 годы»</t>
  </si>
  <si>
    <t>Подпрограмма «Обеспечение жильем молодых семей на 2023-2027 годы»</t>
  </si>
  <si>
    <t xml:space="preserve">Подпрограмма «Развитие молодежной политики в Селенгинском районе на 2023-2027 годы»  </t>
  </si>
  <si>
    <t>Подпрограмма «Другие вопросы в области физической культуры и спорта на 2023-2027 годы»</t>
  </si>
  <si>
    <t>МП «Развитие образования в Селенгинском районе на 2024-2028 годы"</t>
  </si>
  <si>
    <t>Подпрограмма "Дошкольное образование в Селенгинском районе на 2024-2028 годы"</t>
  </si>
  <si>
    <t>Подпрограмма "Общее образование в Селенгинском районе на 2024-2028 годы"</t>
  </si>
  <si>
    <t>Подпрограмма "Детский отдых в Селенгинском районе на 2024-2028 годы"</t>
  </si>
  <si>
    <t>Подпрограмма "Дополнительное образование  в Селенгинском районе на 2024-2028 годы"</t>
  </si>
  <si>
    <t>Подпрограмма "Семья и дети на 2024-2028 годы"</t>
  </si>
  <si>
    <t>Подпрограмма "Другие вопросы в области образования в Селенгинском районе на 2024-2028 годы"</t>
  </si>
  <si>
    <t>Муниципальная программа «Старшее поколение на 2023-2027 годы"</t>
  </si>
  <si>
    <t>Муниципальная программа «Организация общественных работ на территории муниципального образования "Селенгинский район" на 2020-2025 годы"</t>
  </si>
  <si>
    <t>Муниципальная программа «Поддержка сельских и городских инициатив в Селенгинском районе на 2024-2028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</si>
  <si>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2024-2028 годы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</si>
  <si>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</si>
  <si>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«Сохранение и развитие бурятского языка в Селенгинском районе на 2023-2027 годы"</t>
  </si>
  <si>
    <t xml:space="preserve">Утверждено </t>
  </si>
  <si>
    <t>бюджетной росписью</t>
  </si>
  <si>
    <t>Исполнено</t>
  </si>
  <si>
    <t>решением сессией</t>
  </si>
  <si>
    <t>2024 г.</t>
  </si>
  <si>
    <t>% исполнения к решению сессии</t>
  </si>
  <si>
    <t>% исполнения к бюджетной росписи</t>
  </si>
  <si>
    <t xml:space="preserve">Исполнение расходов по муниципальным программам за 2024 год </t>
  </si>
  <si>
    <t>районного Совета депутатов</t>
  </si>
  <si>
    <t>"Об исполнении бюджета муниципального</t>
  </si>
  <si>
    <t>образования "Селенгинский район" за 2024 год"</t>
  </si>
  <si>
    <t>Приложение № 6 к решению сессии</t>
  </si>
  <si>
    <t>от "09" июля 2025 г.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</si>
</sst>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0.00000"/>
    <numFmt numFmtId="166" formatCode="#,##0.00000"/>
    <numFmt numFmtId="167" formatCode="_-* #,##0.00000\ _₽_-;\-* #,##0.00000\ _₽_-;_-* &quot;-&quot;??\ _₽_-;_-@_-"/>
    <numFmt numFmtId="168" formatCode="_-* #,##0.00000\ _₽_-;\-* #,##0.00000\ _₽_-;_-* &quot;-&quot;?????\ _₽_-;_-@_-"/>
    <numFmt numFmtId="169" formatCode="0.0"/>
  </numFmts>
  <fonts count="25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i/>
      <sz val="10"/>
      <name val="Times New Roman CYR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165" fontId="1" fillId="0" borderId="0" xfId="1" applyNumberFormat="1" applyFont="1" applyAlignment="1">
      <alignment wrapText="1"/>
    </xf>
    <xf numFmtId="0" fontId="2" fillId="4" borderId="0" xfId="0" applyFont="1" applyFill="1" applyAlignment="1">
      <alignment wrapText="1"/>
    </xf>
    <xf numFmtId="49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/>
    <xf numFmtId="165" fontId="6" fillId="6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165" fontId="7" fillId="6" borderId="3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49" fontId="7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7" borderId="0" xfId="0" applyFont="1" applyFill="1" applyAlignment="1">
      <alignment wrapText="1"/>
    </xf>
    <xf numFmtId="0" fontId="6" fillId="0" borderId="1" xfId="0" applyFont="1" applyBorder="1"/>
    <xf numFmtId="0" fontId="4" fillId="0" borderId="1" xfId="0" applyFont="1" applyBorder="1" applyAlignment="1">
      <alignment horizontal="left" vertical="top" wrapText="1"/>
    </xf>
    <xf numFmtId="165" fontId="2" fillId="6" borderId="1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" fillId="7" borderId="1" xfId="0" applyFont="1" applyFill="1" applyBorder="1" applyAlignment="1">
      <alignment wrapText="1"/>
    </xf>
    <xf numFmtId="0" fontId="3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4" fillId="6" borderId="1" xfId="0" applyFont="1" applyFill="1" applyBorder="1" applyAlignment="1">
      <alignment horizontal="left" wrapText="1"/>
    </xf>
    <xf numFmtId="166" fontId="4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horizontal="left" wrapText="1"/>
    </xf>
    <xf numFmtId="165" fontId="17" fillId="6" borderId="1" xfId="0" applyNumberFormat="1" applyFont="1" applyFill="1" applyBorder="1" applyAlignment="1">
      <alignment horizontal="center" vertical="center" wrapText="1"/>
    </xf>
    <xf numFmtId="165" fontId="17" fillId="6" borderId="3" xfId="0" applyNumberFormat="1" applyFont="1" applyFill="1" applyBorder="1" applyAlignment="1">
      <alignment horizontal="center" vertical="center" wrapText="1"/>
    </xf>
    <xf numFmtId="165" fontId="17" fillId="6" borderId="5" xfId="0" applyNumberFormat="1" applyFont="1" applyFill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168" fontId="1" fillId="0" borderId="0" xfId="0" applyNumberFormat="1" applyFont="1" applyAlignment="1">
      <alignment wrapText="1"/>
    </xf>
    <xf numFmtId="0" fontId="6" fillId="6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5" fontId="21" fillId="6" borderId="1" xfId="0" applyNumberFormat="1" applyFont="1" applyFill="1" applyBorder="1" applyAlignment="1">
      <alignment horizontal="center" vertical="center" wrapText="1"/>
    </xf>
    <xf numFmtId="165" fontId="6" fillId="6" borderId="3" xfId="0" applyNumberFormat="1" applyFont="1" applyFill="1" applyBorder="1" applyAlignment="1">
      <alignment horizontal="center" vertical="center" wrapText="1"/>
    </xf>
    <xf numFmtId="165" fontId="22" fillId="6" borderId="1" xfId="0" applyNumberFormat="1" applyFont="1" applyFill="1" applyBorder="1" applyAlignment="1">
      <alignment horizontal="center" vertical="center" wrapText="1"/>
    </xf>
    <xf numFmtId="165" fontId="23" fillId="6" borderId="1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3" fillId="0" borderId="0" xfId="0" applyFont="1"/>
    <xf numFmtId="0" fontId="1" fillId="0" borderId="0" xfId="0" applyFont="1" applyAlignment="1">
      <alignment horizontal="right"/>
    </xf>
    <xf numFmtId="165" fontId="2" fillId="7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2" fillId="6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1" fillId="6" borderId="3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22" fillId="6" borderId="3" xfId="0" applyNumberFormat="1" applyFont="1" applyFill="1" applyBorder="1" applyAlignment="1">
      <alignment horizontal="center" vertical="center" wrapText="1"/>
    </xf>
    <xf numFmtId="165" fontId="23" fillId="6" borderId="3" xfId="0" applyNumberFormat="1" applyFont="1" applyFill="1" applyBorder="1" applyAlignment="1">
      <alignment horizontal="center" vertical="center" wrapText="1"/>
    </xf>
    <xf numFmtId="165" fontId="2" fillId="4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/>
    </xf>
    <xf numFmtId="166" fontId="2" fillId="4" borderId="3" xfId="0" applyNumberFormat="1" applyFont="1" applyFill="1" applyBorder="1" applyAlignment="1">
      <alignment horizontal="center" vertical="center" wrapText="1"/>
    </xf>
    <xf numFmtId="169" fontId="24" fillId="6" borderId="1" xfId="0" applyNumberFormat="1" applyFont="1" applyFill="1" applyBorder="1" applyAlignment="1">
      <alignment horizontal="center" vertical="center" wrapText="1"/>
    </xf>
    <xf numFmtId="169" fontId="17" fillId="6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6" xr:uid="{00000000-0005-0000-0000-000003000000}"/>
    <cellStyle name="Финансовый 2 3" xfId="4" xr:uid="{00000000-0005-0000-0000-000004000000}"/>
    <cellStyle name="Финансовый 3" xfId="5" xr:uid="{00000000-0005-0000-0000-000005000000}"/>
    <cellStyle name="Финансовый 4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90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4D5081D-5A18-4C31-BDE7-4EB12D5F3FCB}" diskRevisions="1" revisionId="9993" version="4">
  <header guid="{94D5081D-5A18-4C31-BDE7-4EB12D5F3FCB}" dateTime="2025-07-09T15:08:38" maxSheetId="2" userName="Пользователь" r:id="rId390" minRId="9991">
    <sheetIdMap count="1">
      <sheetId val="1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91" sId="1">
    <oc r="K5" t="inlineStr">
      <is>
        <t>от "___" ________ 2025 г. №____</t>
      </is>
    </oc>
    <nc r="K5" t="inlineStr">
      <is>
        <t>от "09" июля 2025 г. № 54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Муниц.программы!$A$1:$K$455</formula>
    <oldFormula>Муниц.программы!$A$1:$H$455</oldFormula>
  </rdn>
  <rdn rId="0" localSheetId="1" customView="1" name="Z_F3937C05_AF36_47B9_8638_B7F3F20947C6_.wvu.FilterData" hidden="1" oldHidden="1">
    <formula>Муниц.программы!$A$13:$H$480</formula>
    <oldFormula>Муниц.программы!$A$13:$H$480</oldFormula>
  </rdn>
  <rcv guid="{F3937C05-AF36-47B9-8638-B7F3F20947C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480"/>
  <sheetViews>
    <sheetView tabSelected="1" view="pageBreakPreview" topLeftCell="A397" zoomScaleNormal="100" zoomScaleSheetLayoutView="100" workbookViewId="0">
      <selection activeCell="K6" sqref="K6"/>
    </sheetView>
  </sheetViews>
  <sheetFormatPr defaultRowHeight="12.75" x14ac:dyDescent="0.2"/>
  <cols>
    <col min="1" max="1" width="42.42578125" style="1" customWidth="1"/>
    <col min="2" max="2" width="11.7109375" style="1" customWidth="1"/>
    <col min="3" max="3" width="5.140625" style="1" customWidth="1"/>
    <col min="4" max="4" width="5.7109375" style="1" customWidth="1"/>
    <col min="5" max="5" width="4.7109375" style="1" customWidth="1"/>
    <col min="6" max="6" width="5.7109375" style="1" customWidth="1"/>
    <col min="7" max="7" width="16.7109375" style="1" customWidth="1"/>
    <col min="8" max="8" width="15.85546875" style="1" customWidth="1"/>
    <col min="9" max="9" width="16.7109375" style="1" customWidth="1"/>
    <col min="10" max="10" width="12.5703125" style="1" bestFit="1" customWidth="1"/>
    <col min="11" max="11" width="12.140625" style="1" customWidth="1"/>
    <col min="12" max="16384" width="9.140625" style="1"/>
  </cols>
  <sheetData>
    <row r="1" spans="1:11" x14ac:dyDescent="0.2">
      <c r="H1" s="3"/>
      <c r="K1" s="121" t="s">
        <v>523</v>
      </c>
    </row>
    <row r="2" spans="1:11" x14ac:dyDescent="0.2">
      <c r="H2" s="3"/>
      <c r="K2" s="121" t="s">
        <v>520</v>
      </c>
    </row>
    <row r="3" spans="1:11" x14ac:dyDescent="0.2">
      <c r="H3" s="3"/>
      <c r="K3" s="121" t="s">
        <v>521</v>
      </c>
    </row>
    <row r="4" spans="1:11" x14ac:dyDescent="0.2">
      <c r="K4" s="121" t="s">
        <v>522</v>
      </c>
    </row>
    <row r="5" spans="1:11" ht="12.75" customHeight="1" x14ac:dyDescent="0.2">
      <c r="A5" s="30"/>
      <c r="B5" s="30"/>
      <c r="C5" s="30"/>
      <c r="D5" s="30"/>
      <c r="E5" s="30"/>
      <c r="F5" s="61"/>
      <c r="G5" s="61"/>
      <c r="H5" s="3"/>
      <c r="K5" s="121" t="s">
        <v>524</v>
      </c>
    </row>
    <row r="6" spans="1:11" ht="12.75" customHeight="1" x14ac:dyDescent="0.2">
      <c r="A6" s="30"/>
      <c r="B6" s="30"/>
      <c r="C6" s="30"/>
      <c r="D6" s="30"/>
      <c r="E6" s="30"/>
      <c r="F6" s="61"/>
      <c r="G6" s="61"/>
      <c r="H6" s="3"/>
    </row>
    <row r="7" spans="1:11" ht="12.75" customHeight="1" x14ac:dyDescent="0.2">
      <c r="A7" s="30"/>
      <c r="B7" s="30"/>
      <c r="C7" s="30"/>
      <c r="D7" s="30"/>
      <c r="E7" s="2"/>
      <c r="F7" s="61"/>
      <c r="G7" s="61"/>
      <c r="H7" s="3"/>
    </row>
    <row r="8" spans="1:11" ht="12.75" customHeight="1" x14ac:dyDescent="0.2">
      <c r="A8" s="30"/>
      <c r="B8" s="30"/>
      <c r="C8" s="30"/>
      <c r="D8" s="30"/>
      <c r="E8" s="2"/>
      <c r="F8" s="137"/>
      <c r="G8" s="137"/>
      <c r="H8" s="137"/>
    </row>
    <row r="9" spans="1:11" ht="12.75" customHeight="1" x14ac:dyDescent="0.25">
      <c r="A9" s="30"/>
      <c r="B9" s="30"/>
      <c r="C9" s="30"/>
      <c r="D9" s="30"/>
      <c r="E9" s="2"/>
      <c r="F9" s="120" t="s">
        <v>519</v>
      </c>
      <c r="G9" s="61"/>
      <c r="H9" s="3"/>
    </row>
    <row r="10" spans="1:11" ht="18.75" x14ac:dyDescent="0.2">
      <c r="A10" s="60"/>
      <c r="B10" s="60"/>
      <c r="C10" s="60"/>
      <c r="D10" s="60"/>
      <c r="E10" s="60"/>
      <c r="F10" s="60"/>
      <c r="G10" s="60"/>
      <c r="H10" s="60"/>
    </row>
    <row r="11" spans="1:11" ht="15.75" x14ac:dyDescent="0.25">
      <c r="A11" s="31"/>
      <c r="B11" s="31"/>
      <c r="C11" s="31"/>
      <c r="D11" s="31"/>
      <c r="E11" s="31"/>
      <c r="F11" s="31"/>
      <c r="G11" s="31"/>
      <c r="K11" s="32" t="s">
        <v>73</v>
      </c>
    </row>
    <row r="12" spans="1:11" ht="69" customHeight="1" x14ac:dyDescent="0.2">
      <c r="A12" s="141" t="s">
        <v>28</v>
      </c>
      <c r="B12" s="33"/>
      <c r="C12" s="33"/>
      <c r="D12" s="139" t="s">
        <v>65</v>
      </c>
      <c r="E12" s="139" t="s">
        <v>42</v>
      </c>
      <c r="F12" s="140"/>
      <c r="G12" s="119" t="s">
        <v>512</v>
      </c>
      <c r="H12" s="138" t="s">
        <v>513</v>
      </c>
      <c r="I12" s="118" t="s">
        <v>514</v>
      </c>
      <c r="J12" s="118" t="s">
        <v>517</v>
      </c>
      <c r="K12" s="118" t="s">
        <v>518</v>
      </c>
    </row>
    <row r="13" spans="1:11" ht="38.25" x14ac:dyDescent="0.2">
      <c r="A13" s="141"/>
      <c r="B13" s="33" t="s">
        <v>40</v>
      </c>
      <c r="C13" s="33" t="s">
        <v>41</v>
      </c>
      <c r="D13" s="139"/>
      <c r="E13" s="33" t="s">
        <v>38</v>
      </c>
      <c r="F13" s="33" t="s">
        <v>39</v>
      </c>
      <c r="G13" s="33" t="s">
        <v>515</v>
      </c>
      <c r="H13" s="138"/>
      <c r="I13" s="118" t="s">
        <v>516</v>
      </c>
      <c r="J13" s="118"/>
      <c r="K13" s="118"/>
    </row>
    <row r="14" spans="1:11" ht="38.25" x14ac:dyDescent="0.2">
      <c r="A14" s="54" t="s">
        <v>326</v>
      </c>
      <c r="B14" s="55" t="s">
        <v>175</v>
      </c>
      <c r="C14" s="55"/>
      <c r="D14" s="55"/>
      <c r="E14" s="55"/>
      <c r="F14" s="55"/>
      <c r="G14" s="73">
        <f>G15+G18+G28+G32+G36</f>
        <v>1387.6510000000001</v>
      </c>
      <c r="H14" s="73">
        <f>H15+H18+H28+H32+H36</f>
        <v>1387.6510000000001</v>
      </c>
      <c r="I14" s="122">
        <f>I15+I18+I28+I32+I36</f>
        <v>1387.6510000000001</v>
      </c>
      <c r="J14" s="135">
        <f>I14/G14*100</f>
        <v>100</v>
      </c>
      <c r="K14" s="135">
        <f>I14/H14*100</f>
        <v>100</v>
      </c>
    </row>
    <row r="15" spans="1:11" s="27" customFormat="1" ht="38.25" x14ac:dyDescent="0.2">
      <c r="A15" s="17" t="s">
        <v>214</v>
      </c>
      <c r="B15" s="4" t="s">
        <v>187</v>
      </c>
      <c r="C15" s="4"/>
      <c r="D15" s="4" t="s">
        <v>76</v>
      </c>
      <c r="E15" s="4" t="s">
        <v>29</v>
      </c>
      <c r="F15" s="4" t="s">
        <v>50</v>
      </c>
      <c r="G15" s="5">
        <f t="shared" ref="G15:I16" si="0">G16</f>
        <v>102.59099999999999</v>
      </c>
      <c r="H15" s="5">
        <f t="shared" si="0"/>
        <v>102.59099999999999</v>
      </c>
      <c r="I15" s="123">
        <f t="shared" si="0"/>
        <v>102.59099999999999</v>
      </c>
      <c r="J15" s="136">
        <f t="shared" ref="J15:J78" si="1">I15/G15*100</f>
        <v>100</v>
      </c>
      <c r="K15" s="136">
        <f t="shared" ref="K15:K78" si="2">I15/H15*100</f>
        <v>100</v>
      </c>
    </row>
    <row r="16" spans="1:11" s="26" customFormat="1" ht="25.5" x14ac:dyDescent="0.2">
      <c r="A16" s="12" t="s">
        <v>81</v>
      </c>
      <c r="B16" s="4" t="s">
        <v>183</v>
      </c>
      <c r="C16" s="7"/>
      <c r="D16" s="4">
        <v>968</v>
      </c>
      <c r="E16" s="4" t="s">
        <v>29</v>
      </c>
      <c r="F16" s="4" t="s">
        <v>50</v>
      </c>
      <c r="G16" s="5">
        <f t="shared" si="0"/>
        <v>102.59099999999999</v>
      </c>
      <c r="H16" s="5">
        <f t="shared" si="0"/>
        <v>102.59099999999999</v>
      </c>
      <c r="I16" s="123">
        <f t="shared" si="0"/>
        <v>102.59099999999999</v>
      </c>
      <c r="J16" s="136">
        <f t="shared" si="1"/>
        <v>100</v>
      </c>
      <c r="K16" s="136">
        <f t="shared" si="2"/>
        <v>100</v>
      </c>
    </row>
    <row r="17" spans="1:11" ht="25.5" x14ac:dyDescent="0.2">
      <c r="A17" s="50" t="s">
        <v>55</v>
      </c>
      <c r="B17" s="6" t="s">
        <v>183</v>
      </c>
      <c r="C17" s="6" t="s">
        <v>56</v>
      </c>
      <c r="D17" s="6" t="s">
        <v>76</v>
      </c>
      <c r="E17" s="6" t="s">
        <v>29</v>
      </c>
      <c r="F17" s="6" t="s">
        <v>50</v>
      </c>
      <c r="G17" s="62">
        <v>102.59099999999999</v>
      </c>
      <c r="H17" s="62">
        <v>102.59099999999999</v>
      </c>
      <c r="I17" s="114">
        <v>102.59099999999999</v>
      </c>
      <c r="J17" s="136">
        <f t="shared" si="1"/>
        <v>100</v>
      </c>
      <c r="K17" s="136">
        <f t="shared" si="2"/>
        <v>100</v>
      </c>
    </row>
    <row r="18" spans="1:11" ht="38.25" x14ac:dyDescent="0.2">
      <c r="A18" s="17" t="s">
        <v>215</v>
      </c>
      <c r="B18" s="4" t="s">
        <v>216</v>
      </c>
      <c r="C18" s="4"/>
      <c r="D18" s="4" t="s">
        <v>76</v>
      </c>
      <c r="E18" s="4" t="s">
        <v>29</v>
      </c>
      <c r="F18" s="4" t="s">
        <v>50</v>
      </c>
      <c r="G18" s="64">
        <f>G19</f>
        <v>422</v>
      </c>
      <c r="H18" s="64">
        <f>H19</f>
        <v>422</v>
      </c>
      <c r="I18" s="66">
        <f>I19</f>
        <v>422</v>
      </c>
      <c r="J18" s="136">
        <f t="shared" si="1"/>
        <v>100</v>
      </c>
      <c r="K18" s="136">
        <f t="shared" si="2"/>
        <v>100</v>
      </c>
    </row>
    <row r="19" spans="1:11" s="26" customFormat="1" ht="51" x14ac:dyDescent="0.2">
      <c r="A19" s="18" t="s">
        <v>176</v>
      </c>
      <c r="B19" s="4" t="s">
        <v>15</v>
      </c>
      <c r="C19" s="4"/>
      <c r="D19" s="4" t="s">
        <v>76</v>
      </c>
      <c r="E19" s="4" t="s">
        <v>29</v>
      </c>
      <c r="F19" s="4" t="s">
        <v>50</v>
      </c>
      <c r="G19" s="64">
        <f>SUM(G20:G27)</f>
        <v>422</v>
      </c>
      <c r="H19" s="64">
        <f>SUM(H20:H27)</f>
        <v>422</v>
      </c>
      <c r="I19" s="66">
        <f>SUM(I20:I27)</f>
        <v>422</v>
      </c>
      <c r="J19" s="136">
        <f t="shared" si="1"/>
        <v>100</v>
      </c>
      <c r="K19" s="136">
        <f t="shared" si="2"/>
        <v>100</v>
      </c>
    </row>
    <row r="20" spans="1:11" ht="25.5" x14ac:dyDescent="0.2">
      <c r="A20" s="50" t="s">
        <v>55</v>
      </c>
      <c r="B20" s="6" t="s">
        <v>15</v>
      </c>
      <c r="C20" s="6" t="s">
        <v>56</v>
      </c>
      <c r="D20" s="6" t="s">
        <v>76</v>
      </c>
      <c r="E20" s="6" t="s">
        <v>29</v>
      </c>
      <c r="F20" s="6" t="s">
        <v>50</v>
      </c>
      <c r="G20" s="62">
        <v>104.9</v>
      </c>
      <c r="H20" s="62">
        <v>104.9</v>
      </c>
      <c r="I20" s="114">
        <v>104.9</v>
      </c>
      <c r="J20" s="136">
        <f t="shared" si="1"/>
        <v>100</v>
      </c>
      <c r="K20" s="136">
        <f t="shared" si="2"/>
        <v>100</v>
      </c>
    </row>
    <row r="21" spans="1:11" ht="25.5" x14ac:dyDescent="0.2">
      <c r="A21" s="50" t="s">
        <v>55</v>
      </c>
      <c r="B21" s="6" t="s">
        <v>15</v>
      </c>
      <c r="C21" s="6" t="s">
        <v>56</v>
      </c>
      <c r="D21" s="6" t="s">
        <v>74</v>
      </c>
      <c r="E21" s="6" t="s">
        <v>32</v>
      </c>
      <c r="F21" s="6" t="s">
        <v>34</v>
      </c>
      <c r="G21" s="62">
        <v>25</v>
      </c>
      <c r="H21" s="62">
        <v>25</v>
      </c>
      <c r="I21" s="114">
        <v>25</v>
      </c>
      <c r="J21" s="136">
        <f t="shared" si="1"/>
        <v>100</v>
      </c>
      <c r="K21" s="136">
        <f t="shared" si="2"/>
        <v>100</v>
      </c>
    </row>
    <row r="22" spans="1:11" ht="25.5" x14ac:dyDescent="0.2">
      <c r="A22" s="50" t="s">
        <v>55</v>
      </c>
      <c r="B22" s="6" t="s">
        <v>15</v>
      </c>
      <c r="C22" s="6" t="s">
        <v>56</v>
      </c>
      <c r="D22" s="6" t="s">
        <v>380</v>
      </c>
      <c r="E22" s="6" t="s">
        <v>29</v>
      </c>
      <c r="F22" s="6" t="s">
        <v>36</v>
      </c>
      <c r="G22" s="62">
        <v>20</v>
      </c>
      <c r="H22" s="62">
        <v>20</v>
      </c>
      <c r="I22" s="114">
        <v>20</v>
      </c>
      <c r="J22" s="136">
        <f t="shared" si="1"/>
        <v>100</v>
      </c>
      <c r="K22" s="136">
        <f t="shared" si="2"/>
        <v>100</v>
      </c>
    </row>
    <row r="23" spans="1:11" ht="25.5" x14ac:dyDescent="0.2">
      <c r="A23" s="50" t="s">
        <v>55</v>
      </c>
      <c r="B23" s="6" t="s">
        <v>15</v>
      </c>
      <c r="C23" s="6" t="s">
        <v>56</v>
      </c>
      <c r="D23" s="6" t="s">
        <v>82</v>
      </c>
      <c r="E23" s="6" t="s">
        <v>29</v>
      </c>
      <c r="F23" s="6" t="s">
        <v>50</v>
      </c>
      <c r="G23" s="62">
        <v>20</v>
      </c>
      <c r="H23" s="62">
        <v>20</v>
      </c>
      <c r="I23" s="114">
        <v>20</v>
      </c>
      <c r="J23" s="136">
        <f t="shared" si="1"/>
        <v>100</v>
      </c>
      <c r="K23" s="136">
        <f t="shared" si="2"/>
        <v>100</v>
      </c>
    </row>
    <row r="24" spans="1:11" ht="25.5" x14ac:dyDescent="0.2">
      <c r="A24" s="50" t="s">
        <v>55</v>
      </c>
      <c r="B24" s="6" t="s">
        <v>15</v>
      </c>
      <c r="C24" s="6" t="s">
        <v>56</v>
      </c>
      <c r="D24" s="6" t="s">
        <v>75</v>
      </c>
      <c r="E24" s="6" t="s">
        <v>35</v>
      </c>
      <c r="F24" s="6" t="s">
        <v>31</v>
      </c>
      <c r="G24" s="62">
        <v>26.2</v>
      </c>
      <c r="H24" s="62">
        <v>26.2</v>
      </c>
      <c r="I24" s="114">
        <v>26.2</v>
      </c>
      <c r="J24" s="136">
        <f t="shared" si="1"/>
        <v>100</v>
      </c>
      <c r="K24" s="136">
        <f t="shared" si="2"/>
        <v>100</v>
      </c>
    </row>
    <row r="25" spans="1:11" ht="25.5" x14ac:dyDescent="0.2">
      <c r="A25" s="50" t="s">
        <v>55</v>
      </c>
      <c r="B25" s="6" t="s">
        <v>15</v>
      </c>
      <c r="C25" s="6" t="s">
        <v>56</v>
      </c>
      <c r="D25" s="6" t="s">
        <v>24</v>
      </c>
      <c r="E25" s="6" t="s">
        <v>31</v>
      </c>
      <c r="F25" s="6" t="s">
        <v>33</v>
      </c>
      <c r="G25" s="62">
        <v>47.7</v>
      </c>
      <c r="H25" s="62">
        <v>47.7</v>
      </c>
      <c r="I25" s="114">
        <v>47.7</v>
      </c>
      <c r="J25" s="136">
        <f t="shared" si="1"/>
        <v>100</v>
      </c>
      <c r="K25" s="136">
        <f t="shared" si="2"/>
        <v>100</v>
      </c>
    </row>
    <row r="26" spans="1:11" ht="25.5" x14ac:dyDescent="0.2">
      <c r="A26" s="50" t="s">
        <v>55</v>
      </c>
      <c r="B26" s="6" t="s">
        <v>15</v>
      </c>
      <c r="C26" s="6" t="s">
        <v>56</v>
      </c>
      <c r="D26" s="6" t="s">
        <v>388</v>
      </c>
      <c r="E26" s="6" t="s">
        <v>29</v>
      </c>
      <c r="F26" s="6" t="s">
        <v>50</v>
      </c>
      <c r="G26" s="62">
        <v>13.7</v>
      </c>
      <c r="H26" s="62">
        <v>13.7</v>
      </c>
      <c r="I26" s="114">
        <v>13.7</v>
      </c>
      <c r="J26" s="136">
        <f t="shared" si="1"/>
        <v>100</v>
      </c>
      <c r="K26" s="136">
        <f t="shared" si="2"/>
        <v>100</v>
      </c>
    </row>
    <row r="27" spans="1:11" x14ac:dyDescent="0.2">
      <c r="A27" s="19" t="s">
        <v>84</v>
      </c>
      <c r="B27" s="6" t="s">
        <v>15</v>
      </c>
      <c r="C27" s="6" t="s">
        <v>57</v>
      </c>
      <c r="D27" s="6" t="s">
        <v>76</v>
      </c>
      <c r="E27" s="6" t="s">
        <v>29</v>
      </c>
      <c r="F27" s="6" t="s">
        <v>50</v>
      </c>
      <c r="G27" s="62">
        <v>164.5</v>
      </c>
      <c r="H27" s="62">
        <v>164.5</v>
      </c>
      <c r="I27" s="114">
        <v>164.5</v>
      </c>
      <c r="J27" s="136">
        <f t="shared" si="1"/>
        <v>100</v>
      </c>
      <c r="K27" s="136">
        <f t="shared" si="2"/>
        <v>100</v>
      </c>
    </row>
    <row r="28" spans="1:11" s="27" customFormat="1" ht="38.25" x14ac:dyDescent="0.2">
      <c r="A28" s="85" t="s">
        <v>330</v>
      </c>
      <c r="B28" s="4" t="s">
        <v>332</v>
      </c>
      <c r="C28" s="4"/>
      <c r="D28" s="4" t="s">
        <v>76</v>
      </c>
      <c r="E28" s="4" t="s">
        <v>29</v>
      </c>
      <c r="F28" s="4" t="s">
        <v>50</v>
      </c>
      <c r="G28" s="64">
        <f>G29</f>
        <v>714</v>
      </c>
      <c r="H28" s="64">
        <f>H29</f>
        <v>714</v>
      </c>
      <c r="I28" s="66">
        <f>I29</f>
        <v>714</v>
      </c>
      <c r="J28" s="136">
        <f t="shared" si="1"/>
        <v>100</v>
      </c>
      <c r="K28" s="136">
        <f t="shared" si="2"/>
        <v>100</v>
      </c>
    </row>
    <row r="29" spans="1:11" s="27" customFormat="1" ht="25.5" x14ac:dyDescent="0.2">
      <c r="A29" s="17" t="s">
        <v>279</v>
      </c>
      <c r="B29" s="4" t="s">
        <v>333</v>
      </c>
      <c r="C29" s="7"/>
      <c r="D29" s="4" t="s">
        <v>76</v>
      </c>
      <c r="E29" s="4" t="s">
        <v>29</v>
      </c>
      <c r="F29" s="4" t="s">
        <v>50</v>
      </c>
      <c r="G29" s="64">
        <f>G30+G31</f>
        <v>714</v>
      </c>
      <c r="H29" s="64">
        <f>H30+H31</f>
        <v>714</v>
      </c>
      <c r="I29" s="66">
        <f>I30+I31</f>
        <v>714</v>
      </c>
      <c r="J29" s="136">
        <f t="shared" si="1"/>
        <v>100</v>
      </c>
      <c r="K29" s="136">
        <f t="shared" si="2"/>
        <v>100</v>
      </c>
    </row>
    <row r="30" spans="1:11" s="27" customFormat="1" ht="25.5" x14ac:dyDescent="0.2">
      <c r="A30" s="11" t="s">
        <v>331</v>
      </c>
      <c r="B30" s="6" t="s">
        <v>333</v>
      </c>
      <c r="C30" s="6" t="s">
        <v>56</v>
      </c>
      <c r="D30" s="6" t="s">
        <v>76</v>
      </c>
      <c r="E30" s="6" t="s">
        <v>29</v>
      </c>
      <c r="F30" s="6" t="s">
        <v>50</v>
      </c>
      <c r="G30" s="62">
        <v>214</v>
      </c>
      <c r="H30" s="62">
        <v>214</v>
      </c>
      <c r="I30" s="114">
        <v>214</v>
      </c>
      <c r="J30" s="136">
        <f t="shared" si="1"/>
        <v>100</v>
      </c>
      <c r="K30" s="136">
        <f t="shared" si="2"/>
        <v>100</v>
      </c>
    </row>
    <row r="31" spans="1:11" s="27" customFormat="1" x14ac:dyDescent="0.2">
      <c r="A31" s="19" t="s">
        <v>84</v>
      </c>
      <c r="B31" s="6" t="s">
        <v>333</v>
      </c>
      <c r="C31" s="6" t="s">
        <v>57</v>
      </c>
      <c r="D31" s="6" t="s">
        <v>76</v>
      </c>
      <c r="E31" s="6" t="s">
        <v>29</v>
      </c>
      <c r="F31" s="6" t="s">
        <v>50</v>
      </c>
      <c r="G31" s="62">
        <v>500</v>
      </c>
      <c r="H31" s="62">
        <v>500</v>
      </c>
      <c r="I31" s="114">
        <v>500</v>
      </c>
      <c r="J31" s="136">
        <f t="shared" si="1"/>
        <v>100</v>
      </c>
      <c r="K31" s="136">
        <f t="shared" si="2"/>
        <v>100</v>
      </c>
    </row>
    <row r="32" spans="1:11" s="27" customFormat="1" ht="51" x14ac:dyDescent="0.2">
      <c r="A32" s="45" t="s">
        <v>3</v>
      </c>
      <c r="B32" s="4" t="s">
        <v>4</v>
      </c>
      <c r="C32" s="4"/>
      <c r="D32" s="4" t="s">
        <v>76</v>
      </c>
      <c r="E32" s="4" t="s">
        <v>29</v>
      </c>
      <c r="F32" s="4" t="s">
        <v>50</v>
      </c>
      <c r="G32" s="64">
        <f>G33</f>
        <v>93.9</v>
      </c>
      <c r="H32" s="64">
        <f>H33</f>
        <v>93.9</v>
      </c>
      <c r="I32" s="66">
        <f>I33</f>
        <v>93.9</v>
      </c>
      <c r="J32" s="136">
        <f t="shared" si="1"/>
        <v>100</v>
      </c>
      <c r="K32" s="136">
        <f t="shared" si="2"/>
        <v>100</v>
      </c>
    </row>
    <row r="33" spans="1:11" s="27" customFormat="1" ht="25.5" x14ac:dyDescent="0.2">
      <c r="A33" s="12" t="s">
        <v>81</v>
      </c>
      <c r="B33" s="4" t="s">
        <v>376</v>
      </c>
      <c r="C33" s="7"/>
      <c r="D33" s="4" t="s">
        <v>76</v>
      </c>
      <c r="E33" s="4" t="s">
        <v>29</v>
      </c>
      <c r="F33" s="4" t="s">
        <v>50</v>
      </c>
      <c r="G33" s="5">
        <f>SUM(G34:G35)</f>
        <v>93.9</v>
      </c>
      <c r="H33" s="5">
        <f>SUM(H34:H35)</f>
        <v>93.9</v>
      </c>
      <c r="I33" s="123">
        <f>SUM(I34:I35)</f>
        <v>93.9</v>
      </c>
      <c r="J33" s="136">
        <f t="shared" si="1"/>
        <v>100</v>
      </c>
      <c r="K33" s="136">
        <f t="shared" si="2"/>
        <v>100</v>
      </c>
    </row>
    <row r="34" spans="1:11" s="27" customFormat="1" ht="25.5" x14ac:dyDescent="0.2">
      <c r="A34" s="11" t="s">
        <v>331</v>
      </c>
      <c r="B34" s="6" t="s">
        <v>376</v>
      </c>
      <c r="C34" s="6" t="s">
        <v>56</v>
      </c>
      <c r="D34" s="6" t="s">
        <v>76</v>
      </c>
      <c r="E34" s="6" t="s">
        <v>29</v>
      </c>
      <c r="F34" s="6" t="s">
        <v>50</v>
      </c>
      <c r="G34" s="62">
        <v>58.9</v>
      </c>
      <c r="H34" s="62">
        <v>58.9</v>
      </c>
      <c r="I34" s="114">
        <v>58.9</v>
      </c>
      <c r="J34" s="136">
        <f t="shared" si="1"/>
        <v>100</v>
      </c>
      <c r="K34" s="136">
        <f t="shared" si="2"/>
        <v>100</v>
      </c>
    </row>
    <row r="35" spans="1:11" s="27" customFormat="1" ht="25.5" x14ac:dyDescent="0.2">
      <c r="A35" s="11" t="s">
        <v>331</v>
      </c>
      <c r="B35" s="6" t="s">
        <v>376</v>
      </c>
      <c r="C35" s="6" t="s">
        <v>56</v>
      </c>
      <c r="D35" s="6" t="s">
        <v>24</v>
      </c>
      <c r="E35" s="6" t="s">
        <v>31</v>
      </c>
      <c r="F35" s="6" t="s">
        <v>33</v>
      </c>
      <c r="G35" s="62">
        <v>35</v>
      </c>
      <c r="H35" s="62">
        <v>35</v>
      </c>
      <c r="I35" s="114">
        <v>35</v>
      </c>
      <c r="J35" s="136">
        <f t="shared" si="1"/>
        <v>100</v>
      </c>
      <c r="K35" s="136">
        <f t="shared" si="2"/>
        <v>100</v>
      </c>
    </row>
    <row r="36" spans="1:11" s="27" customFormat="1" ht="25.5" x14ac:dyDescent="0.2">
      <c r="A36" s="95" t="s">
        <v>379</v>
      </c>
      <c r="B36" s="4" t="s">
        <v>378</v>
      </c>
      <c r="C36" s="6"/>
      <c r="D36" s="4" t="s">
        <v>76</v>
      </c>
      <c r="E36" s="4" t="s">
        <v>29</v>
      </c>
      <c r="F36" s="4" t="s">
        <v>43</v>
      </c>
      <c r="G36" s="64">
        <f t="shared" ref="G36:I37" si="3">G37</f>
        <v>55.16</v>
      </c>
      <c r="H36" s="64">
        <f t="shared" si="3"/>
        <v>55.16</v>
      </c>
      <c r="I36" s="66">
        <f t="shared" si="3"/>
        <v>55.16</v>
      </c>
      <c r="J36" s="136">
        <f t="shared" si="1"/>
        <v>100</v>
      </c>
      <c r="K36" s="136">
        <f t="shared" si="2"/>
        <v>100</v>
      </c>
    </row>
    <row r="37" spans="1:11" s="27" customFormat="1" ht="25.5" x14ac:dyDescent="0.2">
      <c r="A37" s="95" t="s">
        <v>279</v>
      </c>
      <c r="B37" s="4" t="s">
        <v>377</v>
      </c>
      <c r="C37" s="6"/>
      <c r="D37" s="4" t="s">
        <v>76</v>
      </c>
      <c r="E37" s="4" t="s">
        <v>29</v>
      </c>
      <c r="F37" s="4" t="s">
        <v>50</v>
      </c>
      <c r="G37" s="64">
        <f t="shared" si="3"/>
        <v>55.16</v>
      </c>
      <c r="H37" s="64">
        <f t="shared" si="3"/>
        <v>55.16</v>
      </c>
      <c r="I37" s="66">
        <f t="shared" si="3"/>
        <v>55.16</v>
      </c>
      <c r="J37" s="136">
        <f t="shared" si="1"/>
        <v>100</v>
      </c>
      <c r="K37" s="136">
        <f t="shared" si="2"/>
        <v>100</v>
      </c>
    </row>
    <row r="38" spans="1:11" s="27" customFormat="1" ht="21.75" customHeight="1" x14ac:dyDescent="0.2">
      <c r="A38" s="99" t="s">
        <v>279</v>
      </c>
      <c r="B38" s="4" t="s">
        <v>377</v>
      </c>
      <c r="C38" s="6" t="s">
        <v>56</v>
      </c>
      <c r="D38" s="6" t="s">
        <v>76</v>
      </c>
      <c r="E38" s="6" t="s">
        <v>29</v>
      </c>
      <c r="F38" s="6" t="s">
        <v>50</v>
      </c>
      <c r="G38" s="62">
        <v>55.16</v>
      </c>
      <c r="H38" s="62">
        <v>55.16</v>
      </c>
      <c r="I38" s="114">
        <v>55.16</v>
      </c>
      <c r="J38" s="136">
        <f t="shared" si="1"/>
        <v>100</v>
      </c>
      <c r="K38" s="136">
        <f t="shared" si="2"/>
        <v>100</v>
      </c>
    </row>
    <row r="39" spans="1:11" s="27" customFormat="1" ht="38.25" x14ac:dyDescent="0.2">
      <c r="A39" s="57" t="s">
        <v>327</v>
      </c>
      <c r="B39" s="55" t="s">
        <v>87</v>
      </c>
      <c r="C39" s="55"/>
      <c r="D39" s="55"/>
      <c r="E39" s="55"/>
      <c r="F39" s="55"/>
      <c r="G39" s="73">
        <f>G40+G48+G58</f>
        <v>80371.879530000006</v>
      </c>
      <c r="H39" s="73">
        <f>H40+H48+H58</f>
        <v>80722.741529999999</v>
      </c>
      <c r="I39" s="122">
        <f>I40+I48+I58</f>
        <v>80649.741529999999</v>
      </c>
      <c r="J39" s="135">
        <f t="shared" si="1"/>
        <v>100.34572042065568</v>
      </c>
      <c r="K39" s="135">
        <f t="shared" si="2"/>
        <v>99.909566996095052</v>
      </c>
    </row>
    <row r="40" spans="1:11" s="27" customFormat="1" ht="27" x14ac:dyDescent="0.25">
      <c r="A40" s="44" t="s">
        <v>0</v>
      </c>
      <c r="B40" s="7" t="s">
        <v>88</v>
      </c>
      <c r="C40" s="7"/>
      <c r="D40" s="7">
        <v>970</v>
      </c>
      <c r="E40" s="7" t="s">
        <v>29</v>
      </c>
      <c r="F40" s="7" t="s">
        <v>36</v>
      </c>
      <c r="G40" s="29">
        <f t="shared" ref="G40:I41" si="4">G41</f>
        <v>11567.966649999998</v>
      </c>
      <c r="H40" s="29">
        <f t="shared" si="4"/>
        <v>11918.828649999999</v>
      </c>
      <c r="I40" s="124">
        <f t="shared" si="4"/>
        <v>11918.828649999999</v>
      </c>
      <c r="J40" s="136">
        <f t="shared" si="1"/>
        <v>103.03304816322236</v>
      </c>
      <c r="K40" s="136">
        <f t="shared" si="2"/>
        <v>100</v>
      </c>
    </row>
    <row r="41" spans="1:11" s="27" customFormat="1" ht="25.5" x14ac:dyDescent="0.2">
      <c r="A41" s="22" t="s">
        <v>90</v>
      </c>
      <c r="B41" s="4" t="s">
        <v>89</v>
      </c>
      <c r="C41" s="4"/>
      <c r="D41" s="4">
        <v>970</v>
      </c>
      <c r="E41" s="4" t="s">
        <v>29</v>
      </c>
      <c r="F41" s="4" t="s">
        <v>36</v>
      </c>
      <c r="G41" s="64">
        <f t="shared" si="4"/>
        <v>11567.966649999998</v>
      </c>
      <c r="H41" s="64">
        <f t="shared" si="4"/>
        <v>11918.828649999999</v>
      </c>
      <c r="I41" s="66">
        <f t="shared" si="4"/>
        <v>11918.828649999999</v>
      </c>
      <c r="J41" s="136">
        <f t="shared" si="1"/>
        <v>103.03304816322236</v>
      </c>
      <c r="K41" s="136">
        <f t="shared" si="2"/>
        <v>100</v>
      </c>
    </row>
    <row r="42" spans="1:11" s="27" customFormat="1" ht="25.5" x14ac:dyDescent="0.2">
      <c r="A42" s="20" t="s">
        <v>68</v>
      </c>
      <c r="B42" s="4" t="s">
        <v>86</v>
      </c>
      <c r="C42" s="7"/>
      <c r="D42" s="4">
        <v>970</v>
      </c>
      <c r="E42" s="4" t="s">
        <v>29</v>
      </c>
      <c r="F42" s="4" t="s">
        <v>36</v>
      </c>
      <c r="G42" s="64">
        <f>G43+G44+G45+G46+G47</f>
        <v>11567.966649999998</v>
      </c>
      <c r="H42" s="64">
        <f>H43+H44+H45+H46+H47</f>
        <v>11918.828649999999</v>
      </c>
      <c r="I42" s="66">
        <f>I43+I44+I45+I46+I47</f>
        <v>11918.828649999999</v>
      </c>
      <c r="J42" s="136">
        <f t="shared" si="1"/>
        <v>103.03304816322236</v>
      </c>
      <c r="K42" s="136">
        <f t="shared" si="2"/>
        <v>100</v>
      </c>
    </row>
    <row r="43" spans="1:11" s="27" customFormat="1" ht="25.5" x14ac:dyDescent="0.2">
      <c r="A43" s="10" t="s">
        <v>91</v>
      </c>
      <c r="B43" s="6" t="s">
        <v>86</v>
      </c>
      <c r="C43" s="6" t="s">
        <v>52</v>
      </c>
      <c r="D43" s="6">
        <v>970</v>
      </c>
      <c r="E43" s="6" t="s">
        <v>29</v>
      </c>
      <c r="F43" s="6" t="s">
        <v>36</v>
      </c>
      <c r="G43" s="15">
        <v>7880.7805799999996</v>
      </c>
      <c r="H43" s="15">
        <v>8111.6425799999997</v>
      </c>
      <c r="I43" s="125">
        <v>8111.6425799999997</v>
      </c>
      <c r="J43" s="136">
        <f t="shared" si="1"/>
        <v>102.92943062754325</v>
      </c>
      <c r="K43" s="136">
        <f t="shared" si="2"/>
        <v>100</v>
      </c>
    </row>
    <row r="44" spans="1:11" s="27" customFormat="1" ht="38.25" x14ac:dyDescent="0.2">
      <c r="A44" s="10" t="s">
        <v>275</v>
      </c>
      <c r="B44" s="6" t="s">
        <v>86</v>
      </c>
      <c r="C44" s="6" t="s">
        <v>271</v>
      </c>
      <c r="D44" s="6">
        <v>970</v>
      </c>
      <c r="E44" s="6" t="s">
        <v>29</v>
      </c>
      <c r="F44" s="6" t="s">
        <v>36</v>
      </c>
      <c r="G44" s="15">
        <v>61.98</v>
      </c>
      <c r="H44" s="15">
        <v>61.98</v>
      </c>
      <c r="I44" s="125">
        <v>61.98</v>
      </c>
      <c r="J44" s="136">
        <f t="shared" si="1"/>
        <v>100</v>
      </c>
      <c r="K44" s="136">
        <f t="shared" si="2"/>
        <v>100</v>
      </c>
    </row>
    <row r="45" spans="1:11" s="27" customFormat="1" ht="51" x14ac:dyDescent="0.2">
      <c r="A45" s="10" t="s">
        <v>92</v>
      </c>
      <c r="B45" s="6" t="s">
        <v>86</v>
      </c>
      <c r="C45" s="6" t="s">
        <v>85</v>
      </c>
      <c r="D45" s="6">
        <v>970</v>
      </c>
      <c r="E45" s="6" t="s">
        <v>29</v>
      </c>
      <c r="F45" s="6" t="s">
        <v>36</v>
      </c>
      <c r="G45" s="15">
        <v>2313.9518899999998</v>
      </c>
      <c r="H45" s="15">
        <v>2433.9518899999998</v>
      </c>
      <c r="I45" s="125">
        <v>2433.9518899999998</v>
      </c>
      <c r="J45" s="136">
        <f t="shared" si="1"/>
        <v>105.18593323044414</v>
      </c>
      <c r="K45" s="136">
        <f t="shared" si="2"/>
        <v>100</v>
      </c>
    </row>
    <row r="46" spans="1:11" s="27" customFormat="1" ht="25.5" x14ac:dyDescent="0.2">
      <c r="A46" s="10" t="s">
        <v>53</v>
      </c>
      <c r="B46" s="6" t="s">
        <v>86</v>
      </c>
      <c r="C46" s="6" t="s">
        <v>54</v>
      </c>
      <c r="D46" s="6">
        <v>970</v>
      </c>
      <c r="E46" s="6" t="s">
        <v>29</v>
      </c>
      <c r="F46" s="6" t="s">
        <v>36</v>
      </c>
      <c r="G46" s="62">
        <v>1054.7339999999999</v>
      </c>
      <c r="H46" s="62">
        <v>1054.7339999999999</v>
      </c>
      <c r="I46" s="114">
        <v>1054.7339999999999</v>
      </c>
      <c r="J46" s="136">
        <f t="shared" si="1"/>
        <v>100</v>
      </c>
      <c r="K46" s="136">
        <f t="shared" si="2"/>
        <v>100</v>
      </c>
    </row>
    <row r="47" spans="1:11" s="27" customFormat="1" ht="25.5" x14ac:dyDescent="0.2">
      <c r="A47" s="10" t="s">
        <v>55</v>
      </c>
      <c r="B47" s="6" t="s">
        <v>86</v>
      </c>
      <c r="C47" s="6" t="s">
        <v>56</v>
      </c>
      <c r="D47" s="6">
        <v>970</v>
      </c>
      <c r="E47" s="6" t="s">
        <v>29</v>
      </c>
      <c r="F47" s="6" t="s">
        <v>36</v>
      </c>
      <c r="G47" s="62">
        <v>256.52017999999998</v>
      </c>
      <c r="H47" s="62">
        <v>256.52017999999998</v>
      </c>
      <c r="I47" s="114">
        <v>256.52017999999998</v>
      </c>
      <c r="J47" s="136">
        <f t="shared" si="1"/>
        <v>100</v>
      </c>
      <c r="K47" s="136">
        <f t="shared" si="2"/>
        <v>100</v>
      </c>
    </row>
    <row r="48" spans="1:11" s="27" customFormat="1" ht="27" x14ac:dyDescent="0.2">
      <c r="A48" s="23" t="s">
        <v>227</v>
      </c>
      <c r="B48" s="7" t="s">
        <v>93</v>
      </c>
      <c r="C48" s="7"/>
      <c r="D48" s="7">
        <v>970</v>
      </c>
      <c r="E48" s="7" t="s">
        <v>48</v>
      </c>
      <c r="F48" s="7" t="s">
        <v>29</v>
      </c>
      <c r="G48" s="63">
        <f>G49</f>
        <v>68796.93121000001</v>
      </c>
      <c r="H48" s="63">
        <f>H49</f>
        <v>68796.93121000001</v>
      </c>
      <c r="I48" s="65">
        <f>I49</f>
        <v>68723.93121000001</v>
      </c>
      <c r="J48" s="136">
        <f t="shared" si="1"/>
        <v>99.893890615880565</v>
      </c>
      <c r="K48" s="136">
        <f t="shared" si="2"/>
        <v>99.893890615880565</v>
      </c>
    </row>
    <row r="49" spans="1:11" s="27" customFormat="1" ht="38.25" x14ac:dyDescent="0.2">
      <c r="A49" s="12" t="s">
        <v>94</v>
      </c>
      <c r="B49" s="4" t="s">
        <v>95</v>
      </c>
      <c r="C49" s="4"/>
      <c r="D49" s="4">
        <v>970</v>
      </c>
      <c r="E49" s="4" t="s">
        <v>48</v>
      </c>
      <c r="F49" s="4" t="s">
        <v>29</v>
      </c>
      <c r="G49" s="64">
        <f>G50+G52+G56+G54</f>
        <v>68796.93121000001</v>
      </c>
      <c r="H49" s="64">
        <f>H50+H52+H56+H54</f>
        <v>68796.93121000001</v>
      </c>
      <c r="I49" s="66">
        <f>I50+I52+I56+I54</f>
        <v>68723.93121000001</v>
      </c>
      <c r="J49" s="136">
        <f t="shared" si="1"/>
        <v>99.893890615880565</v>
      </c>
      <c r="K49" s="136">
        <f t="shared" si="2"/>
        <v>99.893890615880565</v>
      </c>
    </row>
    <row r="50" spans="1:11" s="27" customFormat="1" ht="38.25" x14ac:dyDescent="0.2">
      <c r="A50" s="12" t="s">
        <v>49</v>
      </c>
      <c r="B50" s="4" t="s">
        <v>97</v>
      </c>
      <c r="C50" s="4"/>
      <c r="D50" s="4">
        <v>970</v>
      </c>
      <c r="E50" s="4" t="s">
        <v>48</v>
      </c>
      <c r="F50" s="4" t="s">
        <v>29</v>
      </c>
      <c r="G50" s="64">
        <f>SUM(G51)</f>
        <v>23391.200000000001</v>
      </c>
      <c r="H50" s="64">
        <f>SUM(H51)</f>
        <v>23391.200000000001</v>
      </c>
      <c r="I50" s="66">
        <f>SUM(I51)</f>
        <v>23391.200000000001</v>
      </c>
      <c r="J50" s="136">
        <f t="shared" si="1"/>
        <v>100</v>
      </c>
      <c r="K50" s="136">
        <f t="shared" si="2"/>
        <v>100</v>
      </c>
    </row>
    <row r="51" spans="1:11" s="27" customFormat="1" ht="25.5" x14ac:dyDescent="0.2">
      <c r="A51" s="14" t="s">
        <v>72</v>
      </c>
      <c r="B51" s="6" t="s">
        <v>97</v>
      </c>
      <c r="C51" s="6" t="s">
        <v>64</v>
      </c>
      <c r="D51" s="6">
        <v>970</v>
      </c>
      <c r="E51" s="6" t="s">
        <v>48</v>
      </c>
      <c r="F51" s="6" t="s">
        <v>29</v>
      </c>
      <c r="G51" s="62">
        <v>23391.200000000001</v>
      </c>
      <c r="H51" s="62">
        <v>23391.200000000001</v>
      </c>
      <c r="I51" s="114">
        <v>23391.200000000001</v>
      </c>
      <c r="J51" s="136">
        <f t="shared" si="1"/>
        <v>100</v>
      </c>
      <c r="K51" s="136">
        <f t="shared" si="2"/>
        <v>100</v>
      </c>
    </row>
    <row r="52" spans="1:11" s="27" customFormat="1" ht="25.5" x14ac:dyDescent="0.2">
      <c r="A52" s="76" t="s">
        <v>381</v>
      </c>
      <c r="B52" s="4" t="s">
        <v>466</v>
      </c>
      <c r="C52" s="4"/>
      <c r="D52" s="4" t="s">
        <v>380</v>
      </c>
      <c r="E52" s="4" t="s">
        <v>48</v>
      </c>
      <c r="F52" s="4" t="s">
        <v>43</v>
      </c>
      <c r="G52" s="64">
        <f>G53</f>
        <v>42084.13121</v>
      </c>
      <c r="H52" s="64">
        <f>H53</f>
        <v>42084.13121</v>
      </c>
      <c r="I52" s="66">
        <f>I53</f>
        <v>42084.13121</v>
      </c>
      <c r="J52" s="136">
        <f t="shared" si="1"/>
        <v>100</v>
      </c>
      <c r="K52" s="136">
        <f t="shared" si="2"/>
        <v>100</v>
      </c>
    </row>
    <row r="53" spans="1:11" s="27" customFormat="1" x14ac:dyDescent="0.2">
      <c r="A53" s="93" t="s">
        <v>84</v>
      </c>
      <c r="B53" s="6" t="s">
        <v>466</v>
      </c>
      <c r="C53" s="6" t="s">
        <v>57</v>
      </c>
      <c r="D53" s="6" t="s">
        <v>380</v>
      </c>
      <c r="E53" s="6" t="s">
        <v>48</v>
      </c>
      <c r="F53" s="6" t="s">
        <v>43</v>
      </c>
      <c r="G53" s="62">
        <v>42084.13121</v>
      </c>
      <c r="H53" s="62">
        <v>42084.13121</v>
      </c>
      <c r="I53" s="114">
        <v>42084.13121</v>
      </c>
      <c r="J53" s="136">
        <f t="shared" si="1"/>
        <v>100</v>
      </c>
      <c r="K53" s="136">
        <f t="shared" si="2"/>
        <v>100</v>
      </c>
    </row>
    <row r="54" spans="1:11" s="27" customFormat="1" ht="51" x14ac:dyDescent="0.2">
      <c r="A54" s="13" t="s">
        <v>448</v>
      </c>
      <c r="B54" s="109" t="s">
        <v>481</v>
      </c>
      <c r="C54" s="109"/>
      <c r="D54" s="109" t="s">
        <v>380</v>
      </c>
      <c r="E54" s="109" t="s">
        <v>48</v>
      </c>
      <c r="F54" s="109" t="s">
        <v>43</v>
      </c>
      <c r="G54" s="64">
        <v>3200</v>
      </c>
      <c r="H54" s="64">
        <v>3200</v>
      </c>
      <c r="I54" s="66">
        <v>3200</v>
      </c>
      <c r="J54" s="136">
        <f t="shared" si="1"/>
        <v>100</v>
      </c>
      <c r="K54" s="136">
        <f t="shared" si="2"/>
        <v>100</v>
      </c>
    </row>
    <row r="55" spans="1:11" s="27" customFormat="1" x14ac:dyDescent="0.2">
      <c r="A55" s="93" t="s">
        <v>84</v>
      </c>
      <c r="B55" s="110" t="s">
        <v>481</v>
      </c>
      <c r="C55" s="110" t="s">
        <v>57</v>
      </c>
      <c r="D55" s="110" t="s">
        <v>380</v>
      </c>
      <c r="E55" s="110" t="s">
        <v>48</v>
      </c>
      <c r="F55" s="110" t="s">
        <v>43</v>
      </c>
      <c r="G55" s="62">
        <v>3200</v>
      </c>
      <c r="H55" s="62">
        <v>3200</v>
      </c>
      <c r="I55" s="114">
        <v>3200</v>
      </c>
      <c r="J55" s="136">
        <f t="shared" si="1"/>
        <v>100</v>
      </c>
      <c r="K55" s="136">
        <f t="shared" si="2"/>
        <v>100</v>
      </c>
    </row>
    <row r="56" spans="1:11" s="27" customFormat="1" ht="25.5" x14ac:dyDescent="0.2">
      <c r="A56" s="98" t="s">
        <v>71</v>
      </c>
      <c r="B56" s="4" t="s">
        <v>96</v>
      </c>
      <c r="C56" s="4"/>
      <c r="D56" s="4">
        <v>970</v>
      </c>
      <c r="E56" s="4" t="s">
        <v>48</v>
      </c>
      <c r="F56" s="4" t="s">
        <v>29</v>
      </c>
      <c r="G56" s="64">
        <f>SUM(G57)</f>
        <v>121.6</v>
      </c>
      <c r="H56" s="64">
        <f>SUM(H57)</f>
        <v>121.6</v>
      </c>
      <c r="I56" s="66">
        <v>48.6</v>
      </c>
      <c r="J56" s="136">
        <f t="shared" si="1"/>
        <v>39.967105263157897</v>
      </c>
      <c r="K56" s="136">
        <f t="shared" si="2"/>
        <v>39.967105263157897</v>
      </c>
    </row>
    <row r="57" spans="1:11" s="27" customFormat="1" ht="25.5" x14ac:dyDescent="0.2">
      <c r="A57" s="14" t="s">
        <v>72</v>
      </c>
      <c r="B57" s="6" t="s">
        <v>96</v>
      </c>
      <c r="C57" s="6" t="s">
        <v>64</v>
      </c>
      <c r="D57" s="6">
        <v>970</v>
      </c>
      <c r="E57" s="6" t="s">
        <v>48</v>
      </c>
      <c r="F57" s="6" t="s">
        <v>29</v>
      </c>
      <c r="G57" s="62">
        <v>121.6</v>
      </c>
      <c r="H57" s="62">
        <v>121.6</v>
      </c>
      <c r="I57" s="114">
        <v>48600</v>
      </c>
      <c r="J57" s="136">
        <f t="shared" si="1"/>
        <v>39967.105263157893</v>
      </c>
      <c r="K57" s="136">
        <f t="shared" si="2"/>
        <v>39967.105263157893</v>
      </c>
    </row>
    <row r="58" spans="1:11" s="27" customFormat="1" ht="27" x14ac:dyDescent="0.25">
      <c r="A58" s="43" t="s">
        <v>334</v>
      </c>
      <c r="B58" s="7" t="s">
        <v>338</v>
      </c>
      <c r="C58" s="6"/>
      <c r="D58" s="7">
        <v>970</v>
      </c>
      <c r="E58" s="7" t="s">
        <v>50</v>
      </c>
      <c r="F58" s="7" t="s">
        <v>29</v>
      </c>
      <c r="G58" s="86">
        <f>G59</f>
        <v>6.9816700000000003</v>
      </c>
      <c r="H58" s="86">
        <f t="shared" ref="H58:I60" si="5">H59</f>
        <v>6.9816700000000003</v>
      </c>
      <c r="I58" s="126">
        <f t="shared" si="5"/>
        <v>6.9816700000000003</v>
      </c>
      <c r="J58" s="136">
        <f t="shared" si="1"/>
        <v>100</v>
      </c>
      <c r="K58" s="136">
        <f t="shared" si="2"/>
        <v>100</v>
      </c>
    </row>
    <row r="59" spans="1:11" s="27" customFormat="1" ht="25.5" x14ac:dyDescent="0.2">
      <c r="A59" s="13" t="s">
        <v>335</v>
      </c>
      <c r="B59" s="4" t="s">
        <v>339</v>
      </c>
      <c r="C59" s="4"/>
      <c r="D59" s="4">
        <v>970</v>
      </c>
      <c r="E59" s="4" t="s">
        <v>50</v>
      </c>
      <c r="F59" s="4" t="s">
        <v>29</v>
      </c>
      <c r="G59" s="64">
        <f>G60</f>
        <v>6.9816700000000003</v>
      </c>
      <c r="H59" s="64">
        <f t="shared" si="5"/>
        <v>6.9816700000000003</v>
      </c>
      <c r="I59" s="66">
        <f t="shared" si="5"/>
        <v>6.9816700000000003</v>
      </c>
      <c r="J59" s="136">
        <f t="shared" si="1"/>
        <v>100</v>
      </c>
      <c r="K59" s="136">
        <f t="shared" si="2"/>
        <v>100</v>
      </c>
    </row>
    <row r="60" spans="1:11" s="27" customFormat="1" x14ac:dyDescent="0.2">
      <c r="A60" s="13" t="s">
        <v>336</v>
      </c>
      <c r="B60" s="4" t="s">
        <v>340</v>
      </c>
      <c r="C60" s="4"/>
      <c r="D60" s="4">
        <v>970</v>
      </c>
      <c r="E60" s="4" t="s">
        <v>50</v>
      </c>
      <c r="F60" s="4" t="s">
        <v>29</v>
      </c>
      <c r="G60" s="64">
        <f>G61</f>
        <v>6.9816700000000003</v>
      </c>
      <c r="H60" s="64">
        <f t="shared" si="5"/>
        <v>6.9816700000000003</v>
      </c>
      <c r="I60" s="66">
        <f t="shared" si="5"/>
        <v>6.9816700000000003</v>
      </c>
      <c r="J60" s="136">
        <f t="shared" si="1"/>
        <v>100</v>
      </c>
      <c r="K60" s="136">
        <f t="shared" si="2"/>
        <v>100</v>
      </c>
    </row>
    <row r="61" spans="1:11" s="27" customFormat="1" x14ac:dyDescent="0.2">
      <c r="A61" s="84" t="s">
        <v>337</v>
      </c>
      <c r="B61" s="6" t="s">
        <v>340</v>
      </c>
      <c r="C61" s="6" t="s">
        <v>341</v>
      </c>
      <c r="D61" s="4">
        <v>970</v>
      </c>
      <c r="E61" s="4" t="s">
        <v>50</v>
      </c>
      <c r="F61" s="4" t="s">
        <v>29</v>
      </c>
      <c r="G61" s="62">
        <v>6.9816700000000003</v>
      </c>
      <c r="H61" s="62">
        <v>6.9816700000000003</v>
      </c>
      <c r="I61" s="114">
        <v>6.9816700000000003</v>
      </c>
      <c r="J61" s="136">
        <f t="shared" si="1"/>
        <v>100</v>
      </c>
      <c r="K61" s="136">
        <f t="shared" si="2"/>
        <v>100</v>
      </c>
    </row>
    <row r="62" spans="1:11" s="27" customFormat="1" ht="38.25" x14ac:dyDescent="0.2">
      <c r="A62" s="54" t="s">
        <v>482</v>
      </c>
      <c r="B62" s="55" t="s">
        <v>184</v>
      </c>
      <c r="C62" s="55"/>
      <c r="D62" s="55"/>
      <c r="E62" s="55"/>
      <c r="F62" s="55"/>
      <c r="G62" s="73">
        <f>G63+G66+G73</f>
        <v>5203</v>
      </c>
      <c r="H62" s="73">
        <f>H63+H66+H73</f>
        <v>5203</v>
      </c>
      <c r="I62" s="122">
        <f>I63+I66+I73</f>
        <v>5203</v>
      </c>
      <c r="J62" s="135">
        <f t="shared" si="1"/>
        <v>100</v>
      </c>
      <c r="K62" s="135">
        <f t="shared" si="2"/>
        <v>100</v>
      </c>
    </row>
    <row r="63" spans="1:11" s="27" customFormat="1" ht="28.5" customHeight="1" x14ac:dyDescent="0.2">
      <c r="A63" s="67" t="s">
        <v>281</v>
      </c>
      <c r="B63" s="4" t="s">
        <v>280</v>
      </c>
      <c r="C63" s="4"/>
      <c r="D63" s="4">
        <v>968</v>
      </c>
      <c r="E63" s="4" t="s">
        <v>29</v>
      </c>
      <c r="F63" s="4" t="s">
        <v>50</v>
      </c>
      <c r="G63" s="5">
        <f t="shared" ref="G63:I64" si="6">G64</f>
        <v>123</v>
      </c>
      <c r="H63" s="5">
        <f t="shared" si="6"/>
        <v>123</v>
      </c>
      <c r="I63" s="123">
        <f t="shared" si="6"/>
        <v>123</v>
      </c>
      <c r="J63" s="136">
        <f t="shared" si="1"/>
        <v>100</v>
      </c>
      <c r="K63" s="136">
        <f t="shared" si="2"/>
        <v>100</v>
      </c>
    </row>
    <row r="64" spans="1:11" s="27" customFormat="1" ht="27" customHeight="1" x14ac:dyDescent="0.2">
      <c r="A64" s="76" t="s">
        <v>279</v>
      </c>
      <c r="B64" s="4" t="s">
        <v>278</v>
      </c>
      <c r="C64" s="4"/>
      <c r="D64" s="4">
        <v>968</v>
      </c>
      <c r="E64" s="4" t="s">
        <v>29</v>
      </c>
      <c r="F64" s="4" t="s">
        <v>50</v>
      </c>
      <c r="G64" s="64">
        <f t="shared" si="6"/>
        <v>123</v>
      </c>
      <c r="H64" s="64">
        <f t="shared" si="6"/>
        <v>123</v>
      </c>
      <c r="I64" s="66">
        <f t="shared" si="6"/>
        <v>123</v>
      </c>
      <c r="J64" s="136">
        <f t="shared" si="1"/>
        <v>100</v>
      </c>
      <c r="K64" s="136">
        <f t="shared" si="2"/>
        <v>100</v>
      </c>
    </row>
    <row r="65" spans="1:11" s="27" customFormat="1" ht="25.5" x14ac:dyDescent="0.2">
      <c r="A65" s="97" t="s">
        <v>55</v>
      </c>
      <c r="B65" s="6" t="s">
        <v>278</v>
      </c>
      <c r="C65" s="6" t="s">
        <v>56</v>
      </c>
      <c r="D65" s="6">
        <v>968</v>
      </c>
      <c r="E65" s="6" t="s">
        <v>29</v>
      </c>
      <c r="F65" s="6" t="s">
        <v>50</v>
      </c>
      <c r="G65" s="62">
        <v>123</v>
      </c>
      <c r="H65" s="62">
        <v>123</v>
      </c>
      <c r="I65" s="114">
        <v>123</v>
      </c>
      <c r="J65" s="136">
        <f t="shared" si="1"/>
        <v>100</v>
      </c>
      <c r="K65" s="136">
        <f t="shared" si="2"/>
        <v>100</v>
      </c>
    </row>
    <row r="66" spans="1:11" s="27" customFormat="1" ht="63.75" x14ac:dyDescent="0.2">
      <c r="A66" s="92" t="s">
        <v>382</v>
      </c>
      <c r="B66" s="4" t="s">
        <v>465</v>
      </c>
      <c r="C66" s="6"/>
      <c r="D66" s="4" t="s">
        <v>76</v>
      </c>
      <c r="E66" s="4" t="s">
        <v>31</v>
      </c>
      <c r="F66" s="4" t="s">
        <v>47</v>
      </c>
      <c r="G66" s="64">
        <f>SUM(G67:G72)</f>
        <v>262</v>
      </c>
      <c r="H66" s="64">
        <f>SUM(H67:H72)</f>
        <v>262</v>
      </c>
      <c r="I66" s="66">
        <f>SUM(I67:I72)</f>
        <v>262</v>
      </c>
      <c r="J66" s="136">
        <f t="shared" si="1"/>
        <v>100</v>
      </c>
      <c r="K66" s="136">
        <f t="shared" si="2"/>
        <v>100</v>
      </c>
    </row>
    <row r="67" spans="1:11" s="27" customFormat="1" x14ac:dyDescent="0.2">
      <c r="A67" s="97" t="s">
        <v>384</v>
      </c>
      <c r="B67" s="6" t="s">
        <v>465</v>
      </c>
      <c r="C67" s="6" t="s">
        <v>56</v>
      </c>
      <c r="D67" s="6" t="s">
        <v>76</v>
      </c>
      <c r="E67" s="6" t="s">
        <v>31</v>
      </c>
      <c r="F67" s="6" t="s">
        <v>47</v>
      </c>
      <c r="G67" s="62">
        <v>160.1</v>
      </c>
      <c r="H67" s="62">
        <v>160.1</v>
      </c>
      <c r="I67" s="114">
        <v>160.1</v>
      </c>
      <c r="J67" s="136">
        <f t="shared" si="1"/>
        <v>100</v>
      </c>
      <c r="K67" s="136">
        <f t="shared" si="2"/>
        <v>100</v>
      </c>
    </row>
    <row r="68" spans="1:11" s="27" customFormat="1" x14ac:dyDescent="0.2">
      <c r="A68" s="97" t="s">
        <v>384</v>
      </c>
      <c r="B68" s="6" t="s">
        <v>465</v>
      </c>
      <c r="C68" s="6" t="s">
        <v>56</v>
      </c>
      <c r="D68" s="6" t="s">
        <v>75</v>
      </c>
      <c r="E68" s="6" t="s">
        <v>35</v>
      </c>
      <c r="F68" s="6" t="s">
        <v>31</v>
      </c>
      <c r="G68" s="62">
        <v>57</v>
      </c>
      <c r="H68" s="62">
        <v>57</v>
      </c>
      <c r="I68" s="114">
        <v>57</v>
      </c>
      <c r="J68" s="136">
        <f t="shared" si="1"/>
        <v>100</v>
      </c>
      <c r="K68" s="136">
        <f t="shared" si="2"/>
        <v>100</v>
      </c>
    </row>
    <row r="69" spans="1:11" s="27" customFormat="1" ht="25.5" x14ac:dyDescent="0.2">
      <c r="A69" s="19" t="s">
        <v>353</v>
      </c>
      <c r="B69" s="6" t="s">
        <v>465</v>
      </c>
      <c r="C69" s="6" t="s">
        <v>61</v>
      </c>
      <c r="D69" s="6" t="s">
        <v>75</v>
      </c>
      <c r="E69" s="6" t="s">
        <v>35</v>
      </c>
      <c r="F69" s="6" t="s">
        <v>29</v>
      </c>
      <c r="G69" s="62">
        <v>5</v>
      </c>
      <c r="H69" s="62">
        <v>5</v>
      </c>
      <c r="I69" s="114">
        <v>5</v>
      </c>
      <c r="J69" s="136">
        <f t="shared" si="1"/>
        <v>100</v>
      </c>
      <c r="K69" s="136">
        <f t="shared" si="2"/>
        <v>100</v>
      </c>
    </row>
    <row r="70" spans="1:11" s="27" customFormat="1" ht="25.5" x14ac:dyDescent="0.2">
      <c r="A70" s="97" t="s">
        <v>251</v>
      </c>
      <c r="B70" s="6" t="s">
        <v>465</v>
      </c>
      <c r="C70" s="6" t="s">
        <v>67</v>
      </c>
      <c r="D70" s="6" t="s">
        <v>76</v>
      </c>
      <c r="E70" s="6" t="s">
        <v>31</v>
      </c>
      <c r="F70" s="6" t="s">
        <v>47</v>
      </c>
      <c r="G70" s="62">
        <v>9.9</v>
      </c>
      <c r="H70" s="62">
        <v>9.9</v>
      </c>
      <c r="I70" s="114">
        <v>9.9</v>
      </c>
      <c r="J70" s="136">
        <f t="shared" si="1"/>
        <v>100</v>
      </c>
      <c r="K70" s="136">
        <f t="shared" si="2"/>
        <v>100</v>
      </c>
    </row>
    <row r="71" spans="1:11" s="27" customFormat="1" ht="25.5" x14ac:dyDescent="0.2">
      <c r="A71" s="97" t="s">
        <v>251</v>
      </c>
      <c r="B71" s="6" t="s">
        <v>465</v>
      </c>
      <c r="C71" s="6" t="s">
        <v>67</v>
      </c>
      <c r="D71" s="6" t="s">
        <v>74</v>
      </c>
      <c r="E71" s="6" t="s">
        <v>32</v>
      </c>
      <c r="F71" s="6" t="s">
        <v>43</v>
      </c>
      <c r="G71" s="62">
        <v>5</v>
      </c>
      <c r="H71" s="62">
        <v>5</v>
      </c>
      <c r="I71" s="114">
        <v>5</v>
      </c>
      <c r="J71" s="136">
        <f t="shared" si="1"/>
        <v>100</v>
      </c>
      <c r="K71" s="136">
        <f t="shared" si="2"/>
        <v>100</v>
      </c>
    </row>
    <row r="72" spans="1:11" s="27" customFormat="1" ht="25.5" x14ac:dyDescent="0.2">
      <c r="A72" s="97" t="s">
        <v>251</v>
      </c>
      <c r="B72" s="6" t="s">
        <v>465</v>
      </c>
      <c r="C72" s="6" t="s">
        <v>67</v>
      </c>
      <c r="D72" s="6" t="s">
        <v>75</v>
      </c>
      <c r="E72" s="6" t="s">
        <v>35</v>
      </c>
      <c r="F72" s="6" t="s">
        <v>29</v>
      </c>
      <c r="G72" s="62">
        <v>25</v>
      </c>
      <c r="H72" s="62">
        <v>25</v>
      </c>
      <c r="I72" s="114">
        <v>25</v>
      </c>
      <c r="J72" s="136">
        <f t="shared" si="1"/>
        <v>100</v>
      </c>
      <c r="K72" s="136">
        <f t="shared" si="2"/>
        <v>100</v>
      </c>
    </row>
    <row r="73" spans="1:11" s="27" customFormat="1" ht="38.25" x14ac:dyDescent="0.2">
      <c r="A73" s="92" t="s">
        <v>383</v>
      </c>
      <c r="B73" s="4" t="s">
        <v>464</v>
      </c>
      <c r="C73" s="6"/>
      <c r="D73" s="4" t="s">
        <v>76</v>
      </c>
      <c r="E73" s="4" t="s">
        <v>31</v>
      </c>
      <c r="F73" s="4" t="s">
        <v>47</v>
      </c>
      <c r="G73" s="64">
        <f>G74</f>
        <v>4818</v>
      </c>
      <c r="H73" s="64">
        <f>H74</f>
        <v>4818</v>
      </c>
      <c r="I73" s="66">
        <f>I74</f>
        <v>4818</v>
      </c>
      <c r="J73" s="136">
        <f t="shared" si="1"/>
        <v>100</v>
      </c>
      <c r="K73" s="136">
        <f t="shared" si="2"/>
        <v>100</v>
      </c>
    </row>
    <row r="74" spans="1:11" s="27" customFormat="1" ht="25.5" x14ac:dyDescent="0.2">
      <c r="A74" s="97" t="s">
        <v>251</v>
      </c>
      <c r="B74" s="6" t="s">
        <v>464</v>
      </c>
      <c r="C74" s="6" t="s">
        <v>67</v>
      </c>
      <c r="D74" s="6" t="s">
        <v>76</v>
      </c>
      <c r="E74" s="6" t="s">
        <v>31</v>
      </c>
      <c r="F74" s="6" t="s">
        <v>47</v>
      </c>
      <c r="G74" s="62">
        <v>4818</v>
      </c>
      <c r="H74" s="62">
        <v>4818</v>
      </c>
      <c r="I74" s="114">
        <v>4818</v>
      </c>
      <c r="J74" s="136">
        <f t="shared" si="1"/>
        <v>100</v>
      </c>
      <c r="K74" s="136">
        <f t="shared" si="2"/>
        <v>100</v>
      </c>
    </row>
    <row r="75" spans="1:11" s="27" customFormat="1" ht="63.75" x14ac:dyDescent="0.2">
      <c r="A75" s="57" t="s">
        <v>483</v>
      </c>
      <c r="B75" s="55" t="s">
        <v>99</v>
      </c>
      <c r="C75" s="55"/>
      <c r="D75" s="55"/>
      <c r="E75" s="55"/>
      <c r="F75" s="55"/>
      <c r="G75" s="73">
        <f>G76+G95</f>
        <v>248541.90504000001</v>
      </c>
      <c r="H75" s="73">
        <f>H76+H95</f>
        <v>248541.90504000001</v>
      </c>
      <c r="I75" s="122">
        <f>I76+I95</f>
        <v>246931.47104999999</v>
      </c>
      <c r="J75" s="135">
        <f t="shared" si="1"/>
        <v>99.352047297721953</v>
      </c>
      <c r="K75" s="135">
        <f t="shared" si="2"/>
        <v>99.352047297721953</v>
      </c>
    </row>
    <row r="76" spans="1:11" s="27" customFormat="1" ht="54" x14ac:dyDescent="0.25">
      <c r="A76" s="44" t="s">
        <v>484</v>
      </c>
      <c r="B76" s="7" t="s">
        <v>100</v>
      </c>
      <c r="C76" s="7"/>
      <c r="D76" s="7" t="s">
        <v>82</v>
      </c>
      <c r="E76" s="7" t="s">
        <v>29</v>
      </c>
      <c r="F76" s="7" t="s">
        <v>50</v>
      </c>
      <c r="G76" s="29">
        <f>G77+G88+G85</f>
        <v>11329.25085</v>
      </c>
      <c r="H76" s="29">
        <f>H77+H88+H85</f>
        <v>11329.25085</v>
      </c>
      <c r="I76" s="124">
        <f>I77+I88+I85</f>
        <v>11329.25085</v>
      </c>
      <c r="J76" s="136">
        <f t="shared" si="1"/>
        <v>100</v>
      </c>
      <c r="K76" s="136">
        <f t="shared" si="2"/>
        <v>100</v>
      </c>
    </row>
    <row r="77" spans="1:11" s="27" customFormat="1" ht="38.25" x14ac:dyDescent="0.2">
      <c r="A77" s="22" t="s">
        <v>195</v>
      </c>
      <c r="B77" s="4" t="s">
        <v>21</v>
      </c>
      <c r="C77" s="4"/>
      <c r="D77" s="4" t="s">
        <v>82</v>
      </c>
      <c r="E77" s="4" t="s">
        <v>29</v>
      </c>
      <c r="F77" s="4" t="s">
        <v>50</v>
      </c>
      <c r="G77" s="5">
        <f>G78+G82</f>
        <v>5327.3025300000008</v>
      </c>
      <c r="H77" s="5">
        <f>H78+H82</f>
        <v>5327.3025300000008</v>
      </c>
      <c r="I77" s="123">
        <f>I78+I82</f>
        <v>5327.3025300000008</v>
      </c>
      <c r="J77" s="136">
        <f t="shared" si="1"/>
        <v>100</v>
      </c>
      <c r="K77" s="136">
        <f t="shared" si="2"/>
        <v>100</v>
      </c>
    </row>
    <row r="78" spans="1:11" s="27" customFormat="1" ht="25.5" x14ac:dyDescent="0.2">
      <c r="A78" s="20" t="s">
        <v>68</v>
      </c>
      <c r="B78" s="4" t="s">
        <v>159</v>
      </c>
      <c r="C78" s="7"/>
      <c r="D78" s="4" t="s">
        <v>82</v>
      </c>
      <c r="E78" s="4" t="s">
        <v>29</v>
      </c>
      <c r="F78" s="4" t="s">
        <v>50</v>
      </c>
      <c r="G78" s="64">
        <f>SUM(G79:G81)</f>
        <v>5026.0656800000006</v>
      </c>
      <c r="H78" s="64">
        <f>SUM(H79:H81)</f>
        <v>5026.0656800000006</v>
      </c>
      <c r="I78" s="66">
        <f>SUM(I79:I81)</f>
        <v>5026.0656800000006</v>
      </c>
      <c r="J78" s="136">
        <f t="shared" si="1"/>
        <v>100</v>
      </c>
      <c r="K78" s="136">
        <f t="shared" si="2"/>
        <v>100</v>
      </c>
    </row>
    <row r="79" spans="1:11" s="27" customFormat="1" ht="25.5" x14ac:dyDescent="0.2">
      <c r="A79" s="10" t="s">
        <v>91</v>
      </c>
      <c r="B79" s="6" t="s">
        <v>159</v>
      </c>
      <c r="C79" s="6" t="s">
        <v>52</v>
      </c>
      <c r="D79" s="6" t="s">
        <v>82</v>
      </c>
      <c r="E79" s="6" t="s">
        <v>29</v>
      </c>
      <c r="F79" s="6" t="s">
        <v>50</v>
      </c>
      <c r="G79" s="62">
        <v>3845.3427000000001</v>
      </c>
      <c r="H79" s="62">
        <v>3845.3427000000001</v>
      </c>
      <c r="I79" s="114">
        <v>3845.3427000000001</v>
      </c>
      <c r="J79" s="136">
        <f t="shared" ref="J79:J142" si="7">I79/G79*100</f>
        <v>100</v>
      </c>
      <c r="K79" s="136">
        <f t="shared" ref="K79:K142" si="8">I79/H79*100</f>
        <v>100</v>
      </c>
    </row>
    <row r="80" spans="1:11" s="27" customFormat="1" ht="38.25" x14ac:dyDescent="0.2">
      <c r="A80" s="10" t="s">
        <v>275</v>
      </c>
      <c r="B80" s="6" t="s">
        <v>159</v>
      </c>
      <c r="C80" s="6" t="s">
        <v>271</v>
      </c>
      <c r="D80" s="6" t="s">
        <v>82</v>
      </c>
      <c r="E80" s="6" t="s">
        <v>29</v>
      </c>
      <c r="F80" s="6" t="s">
        <v>50</v>
      </c>
      <c r="G80" s="62">
        <v>31.8</v>
      </c>
      <c r="H80" s="62">
        <v>31.8</v>
      </c>
      <c r="I80" s="114">
        <v>31.8</v>
      </c>
      <c r="J80" s="136">
        <f t="shared" si="7"/>
        <v>100</v>
      </c>
      <c r="K80" s="136">
        <f t="shared" si="8"/>
        <v>100</v>
      </c>
    </row>
    <row r="81" spans="1:11" s="27" customFormat="1" ht="51" x14ac:dyDescent="0.2">
      <c r="A81" s="10" t="s">
        <v>92</v>
      </c>
      <c r="B81" s="6" t="s">
        <v>159</v>
      </c>
      <c r="C81" s="6" t="s">
        <v>85</v>
      </c>
      <c r="D81" s="6" t="s">
        <v>82</v>
      </c>
      <c r="E81" s="6" t="s">
        <v>29</v>
      </c>
      <c r="F81" s="6" t="s">
        <v>50</v>
      </c>
      <c r="G81" s="62">
        <v>1148.9229800000001</v>
      </c>
      <c r="H81" s="62">
        <v>1148.9229800000001</v>
      </c>
      <c r="I81" s="114">
        <v>1148.9229800000001</v>
      </c>
      <c r="J81" s="136">
        <f t="shared" si="7"/>
        <v>100</v>
      </c>
      <c r="K81" s="136">
        <f t="shared" si="8"/>
        <v>100</v>
      </c>
    </row>
    <row r="82" spans="1:11" s="27" customFormat="1" ht="18" customHeight="1" x14ac:dyDescent="0.2">
      <c r="A82" s="12" t="s">
        <v>192</v>
      </c>
      <c r="B82" s="4" t="s">
        <v>20</v>
      </c>
      <c r="C82" s="4"/>
      <c r="D82" s="4" t="s">
        <v>82</v>
      </c>
      <c r="E82" s="4" t="s">
        <v>29</v>
      </c>
      <c r="F82" s="4" t="s">
        <v>50</v>
      </c>
      <c r="G82" s="64">
        <f>SUM(G83:G84)</f>
        <v>301.23685</v>
      </c>
      <c r="H82" s="64">
        <f>SUM(H83:H84)</f>
        <v>301.23685</v>
      </c>
      <c r="I82" s="66">
        <f>SUM(I83:I84)</f>
        <v>301.23685</v>
      </c>
      <c r="J82" s="136">
        <f t="shared" si="7"/>
        <v>100</v>
      </c>
      <c r="K82" s="136">
        <f t="shared" si="8"/>
        <v>100</v>
      </c>
    </row>
    <row r="83" spans="1:11" s="27" customFormat="1" ht="25.5" x14ac:dyDescent="0.2">
      <c r="A83" s="10" t="s">
        <v>53</v>
      </c>
      <c r="B83" s="6" t="s">
        <v>250</v>
      </c>
      <c r="C83" s="6" t="s">
        <v>54</v>
      </c>
      <c r="D83" s="6" t="s">
        <v>82</v>
      </c>
      <c r="E83" s="6" t="s">
        <v>29</v>
      </c>
      <c r="F83" s="6" t="s">
        <v>50</v>
      </c>
      <c r="G83" s="62">
        <v>229.834</v>
      </c>
      <c r="H83" s="62">
        <v>229.834</v>
      </c>
      <c r="I83" s="114">
        <v>229.834</v>
      </c>
      <c r="J83" s="136">
        <f t="shared" si="7"/>
        <v>100</v>
      </c>
      <c r="K83" s="136">
        <f t="shared" si="8"/>
        <v>100</v>
      </c>
    </row>
    <row r="84" spans="1:11" s="27" customFormat="1" ht="25.5" x14ac:dyDescent="0.2">
      <c r="A84" s="10" t="s">
        <v>55</v>
      </c>
      <c r="B84" s="6" t="s">
        <v>250</v>
      </c>
      <c r="C84" s="6" t="s">
        <v>56</v>
      </c>
      <c r="D84" s="6" t="s">
        <v>82</v>
      </c>
      <c r="E84" s="6" t="s">
        <v>29</v>
      </c>
      <c r="F84" s="6" t="s">
        <v>50</v>
      </c>
      <c r="G84" s="62">
        <v>71.402850000000001</v>
      </c>
      <c r="H84" s="62">
        <v>71.402850000000001</v>
      </c>
      <c r="I84" s="114">
        <v>71.402850000000001</v>
      </c>
      <c r="J84" s="136">
        <f t="shared" si="7"/>
        <v>100</v>
      </c>
      <c r="K84" s="136">
        <f t="shared" si="8"/>
        <v>100</v>
      </c>
    </row>
    <row r="85" spans="1:11" s="27" customFormat="1" ht="51" x14ac:dyDescent="0.2">
      <c r="A85" s="13" t="s">
        <v>448</v>
      </c>
      <c r="B85" s="4" t="s">
        <v>449</v>
      </c>
      <c r="C85" s="4"/>
      <c r="D85" s="4">
        <v>971</v>
      </c>
      <c r="E85" s="4" t="s">
        <v>29</v>
      </c>
      <c r="F85" s="4" t="s">
        <v>50</v>
      </c>
      <c r="G85" s="64">
        <f>G86+G87</f>
        <v>4254.5569099999993</v>
      </c>
      <c r="H85" s="64">
        <f>H86+H87</f>
        <v>4254.5569099999993</v>
      </c>
      <c r="I85" s="66">
        <f>I86+I87</f>
        <v>4254.5569099999993</v>
      </c>
      <c r="J85" s="136">
        <f t="shared" si="7"/>
        <v>100</v>
      </c>
      <c r="K85" s="136">
        <f t="shared" si="8"/>
        <v>100</v>
      </c>
    </row>
    <row r="86" spans="1:11" s="27" customFormat="1" ht="25.5" x14ac:dyDescent="0.2">
      <c r="A86" s="10" t="s">
        <v>91</v>
      </c>
      <c r="B86" s="4" t="s">
        <v>449</v>
      </c>
      <c r="C86" s="6" t="s">
        <v>52</v>
      </c>
      <c r="D86" s="6">
        <v>971</v>
      </c>
      <c r="E86" s="6" t="s">
        <v>29</v>
      </c>
      <c r="F86" s="6" t="s">
        <v>50</v>
      </c>
      <c r="G86" s="62">
        <v>3270.6698299999998</v>
      </c>
      <c r="H86" s="62">
        <v>3270.6698299999998</v>
      </c>
      <c r="I86" s="114">
        <v>3270.6698299999998</v>
      </c>
      <c r="J86" s="136">
        <f t="shared" si="7"/>
        <v>100</v>
      </c>
      <c r="K86" s="136">
        <f t="shared" si="8"/>
        <v>100</v>
      </c>
    </row>
    <row r="87" spans="1:11" s="27" customFormat="1" ht="51" x14ac:dyDescent="0.2">
      <c r="A87" s="10" t="s">
        <v>92</v>
      </c>
      <c r="B87" s="4" t="s">
        <v>449</v>
      </c>
      <c r="C87" s="6" t="s">
        <v>85</v>
      </c>
      <c r="D87" s="6">
        <v>971</v>
      </c>
      <c r="E87" s="6" t="s">
        <v>29</v>
      </c>
      <c r="F87" s="6" t="s">
        <v>50</v>
      </c>
      <c r="G87" s="62">
        <v>983.88707999999997</v>
      </c>
      <c r="H87" s="62">
        <v>983.88707999999997</v>
      </c>
      <c r="I87" s="114">
        <v>983.88707999999997</v>
      </c>
      <c r="J87" s="136">
        <f t="shared" si="7"/>
        <v>100</v>
      </c>
      <c r="K87" s="136">
        <f t="shared" si="8"/>
        <v>100</v>
      </c>
    </row>
    <row r="88" spans="1:11" s="27" customFormat="1" ht="38.25" x14ac:dyDescent="0.2">
      <c r="A88" s="22" t="s">
        <v>196</v>
      </c>
      <c r="B88" s="4" t="s">
        <v>17</v>
      </c>
      <c r="C88" s="4"/>
      <c r="D88" s="4">
        <v>971</v>
      </c>
      <c r="E88" s="4" t="s">
        <v>29</v>
      </c>
      <c r="F88" s="4" t="s">
        <v>50</v>
      </c>
      <c r="G88" s="64">
        <f>G89+G93+G91</f>
        <v>1747.3914100000002</v>
      </c>
      <c r="H88" s="64">
        <f>H89+H93+H91</f>
        <v>1747.3914100000002</v>
      </c>
      <c r="I88" s="66">
        <f>I89+I93+I91</f>
        <v>1747.3914100000002</v>
      </c>
      <c r="J88" s="136">
        <f t="shared" si="7"/>
        <v>100</v>
      </c>
      <c r="K88" s="136">
        <f t="shared" si="8"/>
        <v>100</v>
      </c>
    </row>
    <row r="89" spans="1:11" s="27" customFormat="1" ht="51" x14ac:dyDescent="0.2">
      <c r="A89" s="12" t="s">
        <v>102</v>
      </c>
      <c r="B89" s="4" t="s">
        <v>160</v>
      </c>
      <c r="C89" s="4"/>
      <c r="D89" s="4">
        <v>971</v>
      </c>
      <c r="E89" s="4" t="s">
        <v>29</v>
      </c>
      <c r="F89" s="4" t="s">
        <v>50</v>
      </c>
      <c r="G89" s="64">
        <f>SUM(G90:G90)</f>
        <v>814</v>
      </c>
      <c r="H89" s="64">
        <f>SUM(H90:H90)</f>
        <v>814</v>
      </c>
      <c r="I89" s="66">
        <f>SUM(I90:I90)</f>
        <v>814</v>
      </c>
      <c r="J89" s="136">
        <f t="shared" si="7"/>
        <v>100</v>
      </c>
      <c r="K89" s="136">
        <f t="shared" si="8"/>
        <v>100</v>
      </c>
    </row>
    <row r="90" spans="1:11" s="27" customFormat="1" ht="25.5" x14ac:dyDescent="0.2">
      <c r="A90" s="10" t="s">
        <v>55</v>
      </c>
      <c r="B90" s="6" t="s">
        <v>160</v>
      </c>
      <c r="C90" s="6" t="s">
        <v>56</v>
      </c>
      <c r="D90" s="6">
        <v>971</v>
      </c>
      <c r="E90" s="6" t="s">
        <v>29</v>
      </c>
      <c r="F90" s="6" t="s">
        <v>50</v>
      </c>
      <c r="G90" s="62">
        <v>814</v>
      </c>
      <c r="H90" s="62">
        <v>814</v>
      </c>
      <c r="I90" s="114">
        <v>814</v>
      </c>
      <c r="J90" s="136">
        <f t="shared" si="7"/>
        <v>100</v>
      </c>
      <c r="K90" s="136">
        <f t="shared" si="8"/>
        <v>100</v>
      </c>
    </row>
    <row r="91" spans="1:11" s="27" customFormat="1" ht="38.25" x14ac:dyDescent="0.2">
      <c r="A91" s="13" t="s">
        <v>418</v>
      </c>
      <c r="B91" s="4" t="s">
        <v>419</v>
      </c>
      <c r="C91" s="4"/>
      <c r="D91" s="4">
        <v>971</v>
      </c>
      <c r="E91" s="4" t="s">
        <v>31</v>
      </c>
      <c r="F91" s="4" t="s">
        <v>33</v>
      </c>
      <c r="G91" s="64">
        <f>G92</f>
        <v>243.34640999999999</v>
      </c>
      <c r="H91" s="64">
        <f>H92</f>
        <v>243.34640999999999</v>
      </c>
      <c r="I91" s="66">
        <f>I92</f>
        <v>243.34640999999999</v>
      </c>
      <c r="J91" s="136">
        <f t="shared" si="7"/>
        <v>100</v>
      </c>
      <c r="K91" s="136">
        <f t="shared" si="8"/>
        <v>100</v>
      </c>
    </row>
    <row r="92" spans="1:11" s="27" customFormat="1" ht="25.5" x14ac:dyDescent="0.2">
      <c r="A92" s="10" t="s">
        <v>55</v>
      </c>
      <c r="B92" s="6" t="s">
        <v>419</v>
      </c>
      <c r="C92" s="6" t="s">
        <v>56</v>
      </c>
      <c r="D92" s="6">
        <v>971</v>
      </c>
      <c r="E92" s="6" t="s">
        <v>31</v>
      </c>
      <c r="F92" s="6" t="s">
        <v>33</v>
      </c>
      <c r="G92" s="62">
        <v>243.34640999999999</v>
      </c>
      <c r="H92" s="62">
        <v>243.34640999999999</v>
      </c>
      <c r="I92" s="114">
        <v>243.34640999999999</v>
      </c>
      <c r="J92" s="136">
        <f t="shared" si="7"/>
        <v>100</v>
      </c>
      <c r="K92" s="136">
        <f t="shared" si="8"/>
        <v>100</v>
      </c>
    </row>
    <row r="93" spans="1:11" s="27" customFormat="1" ht="25.5" x14ac:dyDescent="0.2">
      <c r="A93" s="92" t="s">
        <v>385</v>
      </c>
      <c r="B93" s="77" t="s">
        <v>463</v>
      </c>
      <c r="C93" s="77"/>
      <c r="D93" s="77" t="s">
        <v>82</v>
      </c>
      <c r="E93" s="77" t="s">
        <v>31</v>
      </c>
      <c r="F93" s="77" t="s">
        <v>47</v>
      </c>
      <c r="G93" s="64">
        <v>690.04499999999996</v>
      </c>
      <c r="H93" s="64">
        <v>690.04499999999996</v>
      </c>
      <c r="I93" s="66">
        <v>690.04499999999996</v>
      </c>
      <c r="J93" s="136">
        <f t="shared" si="7"/>
        <v>100</v>
      </c>
      <c r="K93" s="136">
        <f t="shared" si="8"/>
        <v>100</v>
      </c>
    </row>
    <row r="94" spans="1:11" s="27" customFormat="1" ht="25.5" x14ac:dyDescent="0.2">
      <c r="A94" s="97" t="s">
        <v>55</v>
      </c>
      <c r="B94" s="74" t="s">
        <v>463</v>
      </c>
      <c r="C94" s="74" t="s">
        <v>56</v>
      </c>
      <c r="D94" s="74" t="s">
        <v>82</v>
      </c>
      <c r="E94" s="74" t="s">
        <v>31</v>
      </c>
      <c r="F94" s="74" t="s">
        <v>47</v>
      </c>
      <c r="G94" s="62">
        <v>690.04499999999996</v>
      </c>
      <c r="H94" s="62">
        <v>690.04499999999996</v>
      </c>
      <c r="I94" s="114">
        <v>690.04499999999996</v>
      </c>
      <c r="J94" s="136">
        <f t="shared" si="7"/>
        <v>100</v>
      </c>
      <c r="K94" s="136">
        <f t="shared" si="8"/>
        <v>100</v>
      </c>
    </row>
    <row r="95" spans="1:11" s="27" customFormat="1" ht="25.5" x14ac:dyDescent="0.2">
      <c r="A95" s="82" t="s">
        <v>485</v>
      </c>
      <c r="B95" s="8" t="s">
        <v>295</v>
      </c>
      <c r="C95" s="8"/>
      <c r="D95" s="8" t="s">
        <v>76</v>
      </c>
      <c r="E95" s="8" t="s">
        <v>31</v>
      </c>
      <c r="F95" s="8" t="s">
        <v>34</v>
      </c>
      <c r="G95" s="35">
        <f>G96</f>
        <v>237212.65419</v>
      </c>
      <c r="H95" s="35">
        <f>H96</f>
        <v>237212.65419</v>
      </c>
      <c r="I95" s="127">
        <f>I96</f>
        <v>235602.22019999998</v>
      </c>
      <c r="J95" s="136">
        <f t="shared" si="7"/>
        <v>99.321101146353641</v>
      </c>
      <c r="K95" s="136">
        <f t="shared" si="8"/>
        <v>99.321101146353641</v>
      </c>
    </row>
    <row r="96" spans="1:11" s="81" customFormat="1" ht="38.25" x14ac:dyDescent="0.25">
      <c r="A96" s="13" t="s">
        <v>294</v>
      </c>
      <c r="B96" s="4" t="s">
        <v>293</v>
      </c>
      <c r="C96" s="4"/>
      <c r="D96" s="4" t="s">
        <v>76</v>
      </c>
      <c r="E96" s="4" t="s">
        <v>31</v>
      </c>
      <c r="F96" s="4" t="s">
        <v>34</v>
      </c>
      <c r="G96" s="5">
        <f>G97+G99+G101</f>
        <v>237212.65419</v>
      </c>
      <c r="H96" s="5">
        <f>H97+H99+H101</f>
        <v>237212.65419</v>
      </c>
      <c r="I96" s="123">
        <f>I97+I99+I101</f>
        <v>235602.22019999998</v>
      </c>
      <c r="J96" s="136">
        <f t="shared" si="7"/>
        <v>99.321101146353641</v>
      </c>
      <c r="K96" s="136">
        <f t="shared" si="8"/>
        <v>99.321101146353641</v>
      </c>
    </row>
    <row r="97" spans="1:11" s="81" customFormat="1" ht="76.5" x14ac:dyDescent="0.25">
      <c r="A97" s="13" t="s">
        <v>386</v>
      </c>
      <c r="B97" s="4" t="s">
        <v>387</v>
      </c>
      <c r="C97" s="4"/>
      <c r="D97" s="4" t="s">
        <v>388</v>
      </c>
      <c r="E97" s="4" t="s">
        <v>31</v>
      </c>
      <c r="F97" s="4" t="s">
        <v>34</v>
      </c>
      <c r="G97" s="64">
        <f>G98</f>
        <v>4750</v>
      </c>
      <c r="H97" s="64">
        <f>H98</f>
        <v>4750</v>
      </c>
      <c r="I97" s="66">
        <f>I98</f>
        <v>4750</v>
      </c>
      <c r="J97" s="136">
        <f t="shared" si="7"/>
        <v>100</v>
      </c>
      <c r="K97" s="136">
        <f t="shared" si="8"/>
        <v>100</v>
      </c>
    </row>
    <row r="98" spans="1:11" s="26" customFormat="1" x14ac:dyDescent="0.2">
      <c r="A98" s="10" t="s">
        <v>84</v>
      </c>
      <c r="B98" s="6" t="s">
        <v>470</v>
      </c>
      <c r="C98" s="6" t="s">
        <v>57</v>
      </c>
      <c r="D98" s="6" t="s">
        <v>388</v>
      </c>
      <c r="E98" s="6" t="s">
        <v>31</v>
      </c>
      <c r="F98" s="6" t="s">
        <v>34</v>
      </c>
      <c r="G98" s="62">
        <v>4750</v>
      </c>
      <c r="H98" s="62">
        <v>4750</v>
      </c>
      <c r="I98" s="114">
        <v>4750</v>
      </c>
      <c r="J98" s="136">
        <f t="shared" si="7"/>
        <v>100</v>
      </c>
      <c r="K98" s="136">
        <f t="shared" si="8"/>
        <v>100</v>
      </c>
    </row>
    <row r="99" spans="1:11" s="26" customFormat="1" ht="25.5" x14ac:dyDescent="0.2">
      <c r="A99" s="13" t="s">
        <v>425</v>
      </c>
      <c r="B99" s="4" t="s">
        <v>296</v>
      </c>
      <c r="C99" s="4"/>
      <c r="D99" s="4" t="s">
        <v>82</v>
      </c>
      <c r="E99" s="4" t="s">
        <v>31</v>
      </c>
      <c r="F99" s="4" t="s">
        <v>34</v>
      </c>
      <c r="G99" s="64">
        <f>SUM(G100:G100)</f>
        <v>16689.422190000001</v>
      </c>
      <c r="H99" s="64">
        <f>SUM(H100:H100)</f>
        <v>16689.422190000001</v>
      </c>
      <c r="I99" s="66">
        <f>SUM(I100:I100)</f>
        <v>15078.9882</v>
      </c>
      <c r="J99" s="136">
        <f t="shared" si="7"/>
        <v>90.350570728776063</v>
      </c>
      <c r="K99" s="136">
        <f t="shared" si="8"/>
        <v>90.350570728776063</v>
      </c>
    </row>
    <row r="100" spans="1:11" x14ac:dyDescent="0.2">
      <c r="A100" s="10" t="s">
        <v>84</v>
      </c>
      <c r="B100" s="6" t="s">
        <v>296</v>
      </c>
      <c r="C100" s="6" t="s">
        <v>57</v>
      </c>
      <c r="D100" s="6" t="s">
        <v>82</v>
      </c>
      <c r="E100" s="6" t="s">
        <v>31</v>
      </c>
      <c r="F100" s="6" t="s">
        <v>34</v>
      </c>
      <c r="G100" s="62">
        <v>16689.422190000001</v>
      </c>
      <c r="H100" s="62">
        <v>16689.422190000001</v>
      </c>
      <c r="I100" s="114">
        <v>15078.9882</v>
      </c>
      <c r="J100" s="136">
        <f t="shared" si="7"/>
        <v>90.350570728776063</v>
      </c>
      <c r="K100" s="136">
        <f t="shared" si="8"/>
        <v>90.350570728776063</v>
      </c>
    </row>
    <row r="101" spans="1:11" s="81" customFormat="1" ht="38.25" x14ac:dyDescent="0.25">
      <c r="A101" s="13" t="s">
        <v>264</v>
      </c>
      <c r="B101" s="4" t="s">
        <v>292</v>
      </c>
      <c r="C101" s="4"/>
      <c r="D101" s="4" t="s">
        <v>76</v>
      </c>
      <c r="E101" s="4" t="s">
        <v>31</v>
      </c>
      <c r="F101" s="4" t="s">
        <v>34</v>
      </c>
      <c r="G101" s="64">
        <f>G102+G104+G103</f>
        <v>215773.23199999999</v>
      </c>
      <c r="H101" s="64">
        <f>H102+H104+H103</f>
        <v>215773.23199999999</v>
      </c>
      <c r="I101" s="66">
        <f>I102+I104+I103</f>
        <v>215773.23199999999</v>
      </c>
      <c r="J101" s="136">
        <f t="shared" si="7"/>
        <v>100</v>
      </c>
      <c r="K101" s="136">
        <f t="shared" si="8"/>
        <v>100</v>
      </c>
    </row>
    <row r="102" spans="1:11" s="27" customFormat="1" ht="51" x14ac:dyDescent="0.2">
      <c r="A102" s="10" t="s">
        <v>323</v>
      </c>
      <c r="B102" s="6" t="s">
        <v>292</v>
      </c>
      <c r="C102" s="6" t="s">
        <v>322</v>
      </c>
      <c r="D102" s="6" t="s">
        <v>76</v>
      </c>
      <c r="E102" s="6" t="s">
        <v>31</v>
      </c>
      <c r="F102" s="6" t="s">
        <v>34</v>
      </c>
      <c r="G102" s="62">
        <v>128628.552</v>
      </c>
      <c r="H102" s="62">
        <v>128628.552</v>
      </c>
      <c r="I102" s="114">
        <v>128628.552</v>
      </c>
      <c r="J102" s="136">
        <f t="shared" si="7"/>
        <v>100</v>
      </c>
      <c r="K102" s="136">
        <f t="shared" si="8"/>
        <v>100</v>
      </c>
    </row>
    <row r="103" spans="1:11" s="27" customFormat="1" x14ac:dyDescent="0.2">
      <c r="A103" s="10" t="s">
        <v>84</v>
      </c>
      <c r="B103" s="6" t="s">
        <v>292</v>
      </c>
      <c r="C103" s="6" t="s">
        <v>57</v>
      </c>
      <c r="D103" s="6" t="s">
        <v>82</v>
      </c>
      <c r="E103" s="6" t="s">
        <v>31</v>
      </c>
      <c r="F103" s="6" t="s">
        <v>34</v>
      </c>
      <c r="G103" s="62">
        <v>735.98</v>
      </c>
      <c r="H103" s="62">
        <v>735.98</v>
      </c>
      <c r="I103" s="114">
        <v>735.98</v>
      </c>
      <c r="J103" s="136">
        <f t="shared" si="7"/>
        <v>100</v>
      </c>
      <c r="K103" s="136">
        <f t="shared" si="8"/>
        <v>100</v>
      </c>
    </row>
    <row r="104" spans="1:11" s="81" customFormat="1" ht="13.5" x14ac:dyDescent="0.25">
      <c r="A104" s="10" t="s">
        <v>84</v>
      </c>
      <c r="B104" s="6" t="s">
        <v>292</v>
      </c>
      <c r="C104" s="6" t="s">
        <v>57</v>
      </c>
      <c r="D104" s="6" t="s">
        <v>388</v>
      </c>
      <c r="E104" s="6" t="s">
        <v>31</v>
      </c>
      <c r="F104" s="6" t="s">
        <v>34</v>
      </c>
      <c r="G104" s="62">
        <v>86408.7</v>
      </c>
      <c r="H104" s="62">
        <v>86408.7</v>
      </c>
      <c r="I104" s="114">
        <v>86408.7</v>
      </c>
      <c r="J104" s="136">
        <f t="shared" si="7"/>
        <v>100</v>
      </c>
      <c r="K104" s="136">
        <f t="shared" si="8"/>
        <v>100</v>
      </c>
    </row>
    <row r="105" spans="1:11" s="27" customFormat="1" ht="38.25" x14ac:dyDescent="0.2">
      <c r="A105" s="54" t="s">
        <v>486</v>
      </c>
      <c r="B105" s="55" t="s">
        <v>101</v>
      </c>
      <c r="C105" s="55"/>
      <c r="D105" s="55"/>
      <c r="E105" s="55"/>
      <c r="F105" s="55"/>
      <c r="G105" s="73">
        <f t="shared" ref="G105:I106" si="9">G106</f>
        <v>85</v>
      </c>
      <c r="H105" s="73">
        <f t="shared" si="9"/>
        <v>85</v>
      </c>
      <c r="I105" s="122">
        <f t="shared" si="9"/>
        <v>85</v>
      </c>
      <c r="J105" s="135">
        <f t="shared" si="7"/>
        <v>100</v>
      </c>
      <c r="K105" s="135">
        <f t="shared" si="8"/>
        <v>100</v>
      </c>
    </row>
    <row r="106" spans="1:11" s="27" customFormat="1" ht="38.25" x14ac:dyDescent="0.2">
      <c r="A106" s="18" t="s">
        <v>16</v>
      </c>
      <c r="B106" s="4" t="s">
        <v>185</v>
      </c>
      <c r="C106" s="4"/>
      <c r="D106" s="4">
        <v>968</v>
      </c>
      <c r="E106" s="4" t="s">
        <v>29</v>
      </c>
      <c r="F106" s="4" t="s">
        <v>50</v>
      </c>
      <c r="G106" s="5">
        <f t="shared" si="9"/>
        <v>85</v>
      </c>
      <c r="H106" s="5">
        <f t="shared" si="9"/>
        <v>85</v>
      </c>
      <c r="I106" s="123">
        <f t="shared" si="9"/>
        <v>85</v>
      </c>
      <c r="J106" s="136">
        <f t="shared" si="7"/>
        <v>100</v>
      </c>
      <c r="K106" s="136">
        <f t="shared" si="8"/>
        <v>100</v>
      </c>
    </row>
    <row r="107" spans="1:11" s="27" customFormat="1" ht="25.5" x14ac:dyDescent="0.2">
      <c r="A107" s="12" t="s">
        <v>81</v>
      </c>
      <c r="B107" s="4" t="s">
        <v>186</v>
      </c>
      <c r="C107" s="7"/>
      <c r="D107" s="4">
        <v>968</v>
      </c>
      <c r="E107" s="4" t="s">
        <v>29</v>
      </c>
      <c r="F107" s="4" t="s">
        <v>50</v>
      </c>
      <c r="G107" s="64">
        <f>G108+G109</f>
        <v>85</v>
      </c>
      <c r="H107" s="64">
        <f>H108+H109</f>
        <v>85</v>
      </c>
      <c r="I107" s="66">
        <f>I108+I109</f>
        <v>85</v>
      </c>
      <c r="J107" s="136">
        <f t="shared" si="7"/>
        <v>100</v>
      </c>
      <c r="K107" s="136">
        <f t="shared" si="8"/>
        <v>100</v>
      </c>
    </row>
    <row r="108" spans="1:11" s="27" customFormat="1" ht="25.5" x14ac:dyDescent="0.2">
      <c r="A108" s="50" t="s">
        <v>55</v>
      </c>
      <c r="B108" s="6" t="s">
        <v>186</v>
      </c>
      <c r="C108" s="6" t="s">
        <v>56</v>
      </c>
      <c r="D108" s="6">
        <v>968</v>
      </c>
      <c r="E108" s="6" t="s">
        <v>29</v>
      </c>
      <c r="F108" s="6" t="s">
        <v>50</v>
      </c>
      <c r="G108" s="62">
        <v>75</v>
      </c>
      <c r="H108" s="62">
        <v>75</v>
      </c>
      <c r="I108" s="114">
        <v>75</v>
      </c>
      <c r="J108" s="136">
        <f t="shared" si="7"/>
        <v>100</v>
      </c>
      <c r="K108" s="136">
        <f t="shared" si="8"/>
        <v>100</v>
      </c>
    </row>
    <row r="109" spans="1:11" s="27" customFormat="1" x14ac:dyDescent="0.2">
      <c r="A109" s="11" t="s">
        <v>194</v>
      </c>
      <c r="B109" s="6" t="s">
        <v>186</v>
      </c>
      <c r="C109" s="6" t="s">
        <v>193</v>
      </c>
      <c r="D109" s="6">
        <v>968</v>
      </c>
      <c r="E109" s="6" t="s">
        <v>29</v>
      </c>
      <c r="F109" s="6" t="s">
        <v>50</v>
      </c>
      <c r="G109" s="62">
        <v>10</v>
      </c>
      <c r="H109" s="62">
        <v>10</v>
      </c>
      <c r="I109" s="114">
        <v>10</v>
      </c>
      <c r="J109" s="136">
        <f t="shared" si="7"/>
        <v>100</v>
      </c>
      <c r="K109" s="136">
        <f t="shared" si="8"/>
        <v>100</v>
      </c>
    </row>
    <row r="110" spans="1:11" s="27" customFormat="1" ht="38.25" x14ac:dyDescent="0.2">
      <c r="A110" s="91" t="s">
        <v>487</v>
      </c>
      <c r="B110" s="75" t="s">
        <v>22</v>
      </c>
      <c r="C110" s="75"/>
      <c r="D110" s="70" t="s">
        <v>76</v>
      </c>
      <c r="E110" s="75" t="s">
        <v>31</v>
      </c>
      <c r="F110" s="75" t="s">
        <v>34</v>
      </c>
      <c r="G110" s="73">
        <f>G111+G114+G117+G125+G128+G133+G137+G140+G143</f>
        <v>441745.76675999997</v>
      </c>
      <c r="H110" s="73">
        <f>H111+H114+H117+H125+H128+H133+H137+H140+H143</f>
        <v>418699.54707999999</v>
      </c>
      <c r="I110" s="122">
        <f>I111+I114+I117+I125+I128+I133+I137+I140+I143</f>
        <v>418699.54707999999</v>
      </c>
      <c r="J110" s="135">
        <f t="shared" si="7"/>
        <v>94.782922347160607</v>
      </c>
      <c r="K110" s="135">
        <f t="shared" si="8"/>
        <v>100</v>
      </c>
    </row>
    <row r="111" spans="1:11" s="27" customFormat="1" ht="37.5" customHeight="1" x14ac:dyDescent="0.2">
      <c r="A111" s="76" t="s">
        <v>414</v>
      </c>
      <c r="B111" s="77" t="s">
        <v>415</v>
      </c>
      <c r="C111" s="77"/>
      <c r="D111" s="4" t="s">
        <v>24</v>
      </c>
      <c r="E111" s="77" t="s">
        <v>31</v>
      </c>
      <c r="F111" s="77" t="s">
        <v>33</v>
      </c>
      <c r="G111" s="64">
        <f t="shared" ref="G111:I112" si="10">G112</f>
        <v>70</v>
      </c>
      <c r="H111" s="64">
        <f t="shared" si="10"/>
        <v>70</v>
      </c>
      <c r="I111" s="66">
        <f t="shared" si="10"/>
        <v>70</v>
      </c>
      <c r="J111" s="136">
        <f t="shared" si="7"/>
        <v>100</v>
      </c>
      <c r="K111" s="136">
        <f t="shared" si="8"/>
        <v>100</v>
      </c>
    </row>
    <row r="112" spans="1:11" s="27" customFormat="1" ht="25.5" x14ac:dyDescent="0.2">
      <c r="A112" s="76" t="s">
        <v>81</v>
      </c>
      <c r="B112" s="77" t="s">
        <v>462</v>
      </c>
      <c r="C112" s="77"/>
      <c r="D112" s="4" t="s">
        <v>24</v>
      </c>
      <c r="E112" s="77" t="s">
        <v>31</v>
      </c>
      <c r="F112" s="77" t="s">
        <v>33</v>
      </c>
      <c r="G112" s="64">
        <f t="shared" si="10"/>
        <v>70</v>
      </c>
      <c r="H112" s="64">
        <f t="shared" si="10"/>
        <v>70</v>
      </c>
      <c r="I112" s="66">
        <f t="shared" si="10"/>
        <v>70</v>
      </c>
      <c r="J112" s="136">
        <f t="shared" si="7"/>
        <v>100</v>
      </c>
      <c r="K112" s="136">
        <f t="shared" si="8"/>
        <v>100</v>
      </c>
    </row>
    <row r="113" spans="1:11" s="27" customFormat="1" x14ac:dyDescent="0.2">
      <c r="A113" s="93" t="s">
        <v>384</v>
      </c>
      <c r="B113" s="74" t="s">
        <v>462</v>
      </c>
      <c r="C113" s="74" t="s">
        <v>56</v>
      </c>
      <c r="D113" s="6" t="s">
        <v>24</v>
      </c>
      <c r="E113" s="74" t="s">
        <v>31</v>
      </c>
      <c r="F113" s="74" t="s">
        <v>33</v>
      </c>
      <c r="G113" s="62">
        <v>70</v>
      </c>
      <c r="H113" s="62">
        <v>70</v>
      </c>
      <c r="I113" s="114">
        <v>70</v>
      </c>
      <c r="J113" s="136">
        <f t="shared" si="7"/>
        <v>100</v>
      </c>
      <c r="K113" s="136">
        <f t="shared" si="8"/>
        <v>100</v>
      </c>
    </row>
    <row r="114" spans="1:11" s="27" customFormat="1" ht="51" x14ac:dyDescent="0.2">
      <c r="A114" s="12" t="s">
        <v>291</v>
      </c>
      <c r="B114" s="77" t="s">
        <v>350</v>
      </c>
      <c r="C114" s="87"/>
      <c r="D114" s="77" t="s">
        <v>388</v>
      </c>
      <c r="E114" s="77" t="s">
        <v>37</v>
      </c>
      <c r="F114" s="77" t="s">
        <v>43</v>
      </c>
      <c r="G114" s="64">
        <f t="shared" ref="G114:I115" si="11">G115</f>
        <v>10518.907999999999</v>
      </c>
      <c r="H114" s="64">
        <f t="shared" si="11"/>
        <v>10518.907999999999</v>
      </c>
      <c r="I114" s="66">
        <f t="shared" si="11"/>
        <v>10518.907999999999</v>
      </c>
      <c r="J114" s="136">
        <f t="shared" si="7"/>
        <v>100</v>
      </c>
      <c r="K114" s="136">
        <f t="shared" si="8"/>
        <v>100</v>
      </c>
    </row>
    <row r="115" spans="1:11" s="27" customFormat="1" ht="25.5" x14ac:dyDescent="0.2">
      <c r="A115" s="76" t="s">
        <v>270</v>
      </c>
      <c r="B115" s="77" t="s">
        <v>461</v>
      </c>
      <c r="C115" s="77"/>
      <c r="D115" s="6" t="s">
        <v>388</v>
      </c>
      <c r="E115" s="77" t="s">
        <v>37</v>
      </c>
      <c r="F115" s="77" t="s">
        <v>43</v>
      </c>
      <c r="G115" s="64">
        <f t="shared" si="11"/>
        <v>10518.907999999999</v>
      </c>
      <c r="H115" s="64">
        <f t="shared" si="11"/>
        <v>10518.907999999999</v>
      </c>
      <c r="I115" s="66">
        <f t="shared" si="11"/>
        <v>10518.907999999999</v>
      </c>
      <c r="J115" s="136">
        <f t="shared" si="7"/>
        <v>100</v>
      </c>
      <c r="K115" s="136">
        <f t="shared" si="8"/>
        <v>100</v>
      </c>
    </row>
    <row r="116" spans="1:11" s="27" customFormat="1" ht="38.25" x14ac:dyDescent="0.2">
      <c r="A116" s="11" t="s">
        <v>345</v>
      </c>
      <c r="B116" s="74" t="s">
        <v>461</v>
      </c>
      <c r="C116" s="74" t="s">
        <v>56</v>
      </c>
      <c r="D116" s="6" t="s">
        <v>388</v>
      </c>
      <c r="E116" s="74" t="s">
        <v>37</v>
      </c>
      <c r="F116" s="74" t="s">
        <v>43</v>
      </c>
      <c r="G116" s="62">
        <v>10518.907999999999</v>
      </c>
      <c r="H116" s="62">
        <v>10518.907999999999</v>
      </c>
      <c r="I116" s="114">
        <v>10518.907999999999</v>
      </c>
      <c r="J116" s="136">
        <f t="shared" si="7"/>
        <v>100</v>
      </c>
      <c r="K116" s="136">
        <f t="shared" si="8"/>
        <v>100</v>
      </c>
    </row>
    <row r="117" spans="1:11" s="27" customFormat="1" ht="63.75" x14ac:dyDescent="0.2">
      <c r="A117" s="12" t="s">
        <v>283</v>
      </c>
      <c r="B117" s="77" t="s">
        <v>282</v>
      </c>
      <c r="C117" s="77"/>
      <c r="D117" s="77" t="s">
        <v>76</v>
      </c>
      <c r="E117" s="77" t="s">
        <v>33</v>
      </c>
      <c r="F117" s="77" t="s">
        <v>30</v>
      </c>
      <c r="G117" s="64">
        <f>G118+G121</f>
        <v>258807.97042999999</v>
      </c>
      <c r="H117" s="64">
        <f>H118+H121</f>
        <v>235761.75075000001</v>
      </c>
      <c r="I117" s="66">
        <f>I118+I121</f>
        <v>235761.75075000001</v>
      </c>
      <c r="J117" s="136">
        <f t="shared" si="7"/>
        <v>91.095243457259244</v>
      </c>
      <c r="K117" s="136">
        <f t="shared" si="8"/>
        <v>100</v>
      </c>
    </row>
    <row r="118" spans="1:11" s="27" customFormat="1" ht="51" x14ac:dyDescent="0.2">
      <c r="A118" s="12" t="s">
        <v>285</v>
      </c>
      <c r="B118" s="4" t="s">
        <v>284</v>
      </c>
      <c r="C118" s="4"/>
      <c r="D118" s="4" t="s">
        <v>82</v>
      </c>
      <c r="E118" s="4" t="s">
        <v>46</v>
      </c>
      <c r="F118" s="4" t="s">
        <v>30</v>
      </c>
      <c r="G118" s="64">
        <f t="shared" ref="G118:I119" si="12">G119</f>
        <v>131014.67043</v>
      </c>
      <c r="H118" s="64">
        <f t="shared" si="12"/>
        <v>131014.67043</v>
      </c>
      <c r="I118" s="66">
        <f t="shared" si="12"/>
        <v>131014.67043</v>
      </c>
      <c r="J118" s="136">
        <f t="shared" si="7"/>
        <v>100</v>
      </c>
      <c r="K118" s="136">
        <f t="shared" si="8"/>
        <v>100</v>
      </c>
    </row>
    <row r="119" spans="1:11" s="27" customFormat="1" ht="25.5" x14ac:dyDescent="0.2">
      <c r="A119" s="76" t="s">
        <v>270</v>
      </c>
      <c r="B119" s="77" t="s">
        <v>459</v>
      </c>
      <c r="C119" s="77"/>
      <c r="D119" s="4" t="s">
        <v>82</v>
      </c>
      <c r="E119" s="77" t="s">
        <v>46</v>
      </c>
      <c r="F119" s="77" t="s">
        <v>30</v>
      </c>
      <c r="G119" s="64">
        <f t="shared" si="12"/>
        <v>131014.67043</v>
      </c>
      <c r="H119" s="64">
        <f t="shared" si="12"/>
        <v>131014.67043</v>
      </c>
      <c r="I119" s="66">
        <f t="shared" si="12"/>
        <v>131014.67043</v>
      </c>
      <c r="J119" s="136">
        <f t="shared" si="7"/>
        <v>100</v>
      </c>
      <c r="K119" s="136">
        <f t="shared" si="8"/>
        <v>100</v>
      </c>
    </row>
    <row r="120" spans="1:11" s="27" customFormat="1" ht="38.25" x14ac:dyDescent="0.2">
      <c r="A120" s="93" t="s">
        <v>277</v>
      </c>
      <c r="B120" s="74" t="s">
        <v>459</v>
      </c>
      <c r="C120" s="74" t="s">
        <v>276</v>
      </c>
      <c r="D120" s="6" t="s">
        <v>82</v>
      </c>
      <c r="E120" s="74" t="s">
        <v>46</v>
      </c>
      <c r="F120" s="74" t="s">
        <v>30</v>
      </c>
      <c r="G120" s="62">
        <v>131014.67043</v>
      </c>
      <c r="H120" s="62">
        <v>131014.67043</v>
      </c>
      <c r="I120" s="114">
        <v>131014.67043</v>
      </c>
      <c r="J120" s="136">
        <f t="shared" si="7"/>
        <v>100</v>
      </c>
      <c r="K120" s="136">
        <f t="shared" si="8"/>
        <v>100</v>
      </c>
    </row>
    <row r="121" spans="1:11" s="27" customFormat="1" ht="38.25" x14ac:dyDescent="0.2">
      <c r="A121" s="78" t="s">
        <v>288</v>
      </c>
      <c r="B121" s="77" t="s">
        <v>287</v>
      </c>
      <c r="C121" s="77"/>
      <c r="D121" s="77" t="s">
        <v>388</v>
      </c>
      <c r="E121" s="77" t="s">
        <v>33</v>
      </c>
      <c r="F121" s="77" t="s">
        <v>43</v>
      </c>
      <c r="G121" s="64">
        <f>G122</f>
        <v>127793.3</v>
      </c>
      <c r="H121" s="64">
        <f>H122</f>
        <v>104747.08031999999</v>
      </c>
      <c r="I121" s="66">
        <f>I122</f>
        <v>104747.08031999999</v>
      </c>
      <c r="J121" s="136">
        <f t="shared" si="7"/>
        <v>81.966018813192861</v>
      </c>
      <c r="K121" s="136">
        <f t="shared" si="8"/>
        <v>100</v>
      </c>
    </row>
    <row r="122" spans="1:11" s="27" customFormat="1" ht="25.5" x14ac:dyDescent="0.2">
      <c r="A122" s="78" t="s">
        <v>270</v>
      </c>
      <c r="B122" s="77" t="s">
        <v>286</v>
      </c>
      <c r="C122" s="77"/>
      <c r="D122" s="77" t="s">
        <v>76</v>
      </c>
      <c r="E122" s="77" t="s">
        <v>33</v>
      </c>
      <c r="F122" s="77" t="s">
        <v>30</v>
      </c>
      <c r="G122" s="64">
        <f>G123+G124</f>
        <v>127793.3</v>
      </c>
      <c r="H122" s="64">
        <f>H123+H124</f>
        <v>104747.08031999999</v>
      </c>
      <c r="I122" s="66">
        <f>I123+I124</f>
        <v>104747.08031999999</v>
      </c>
      <c r="J122" s="136">
        <f t="shared" si="7"/>
        <v>81.966018813192861</v>
      </c>
      <c r="K122" s="136">
        <f t="shared" si="8"/>
        <v>100</v>
      </c>
    </row>
    <row r="123" spans="1:11" s="27" customFormat="1" x14ac:dyDescent="0.2">
      <c r="A123" s="88" t="s">
        <v>84</v>
      </c>
      <c r="B123" s="74" t="s">
        <v>286</v>
      </c>
      <c r="C123" s="74" t="s">
        <v>57</v>
      </c>
      <c r="D123" s="74" t="s">
        <v>76</v>
      </c>
      <c r="E123" s="74" t="s">
        <v>33</v>
      </c>
      <c r="F123" s="74" t="s">
        <v>30</v>
      </c>
      <c r="G123" s="62">
        <v>63896.65</v>
      </c>
      <c r="H123" s="62">
        <v>52373.540159999997</v>
      </c>
      <c r="I123" s="114">
        <v>52373.540159999997</v>
      </c>
      <c r="J123" s="136">
        <f t="shared" si="7"/>
        <v>81.966018813192861</v>
      </c>
      <c r="K123" s="136">
        <f t="shared" si="8"/>
        <v>100</v>
      </c>
    </row>
    <row r="124" spans="1:11" s="27" customFormat="1" ht="25.5" x14ac:dyDescent="0.2">
      <c r="A124" s="93" t="s">
        <v>251</v>
      </c>
      <c r="B124" s="74" t="s">
        <v>286</v>
      </c>
      <c r="C124" s="74" t="s">
        <v>67</v>
      </c>
      <c r="D124" s="6" t="s">
        <v>76</v>
      </c>
      <c r="E124" s="74" t="s">
        <v>33</v>
      </c>
      <c r="F124" s="74" t="s">
        <v>30</v>
      </c>
      <c r="G124" s="62">
        <v>63896.65</v>
      </c>
      <c r="H124" s="62">
        <v>52373.540159999997</v>
      </c>
      <c r="I124" s="114">
        <v>52373.540159999997</v>
      </c>
      <c r="J124" s="136">
        <f t="shared" si="7"/>
        <v>81.966018813192861</v>
      </c>
      <c r="K124" s="136">
        <f t="shared" si="8"/>
        <v>100</v>
      </c>
    </row>
    <row r="125" spans="1:11" s="27" customFormat="1" ht="51.75" customHeight="1" x14ac:dyDescent="0.2">
      <c r="A125" s="17" t="s">
        <v>417</v>
      </c>
      <c r="B125" s="77" t="s">
        <v>416</v>
      </c>
      <c r="C125" s="74"/>
      <c r="D125" s="4" t="s">
        <v>76</v>
      </c>
      <c r="E125" s="77" t="s">
        <v>37</v>
      </c>
      <c r="F125" s="77" t="s">
        <v>43</v>
      </c>
      <c r="G125" s="64">
        <f t="shared" ref="G125:I126" si="13">G126</f>
        <v>1368.4503299999999</v>
      </c>
      <c r="H125" s="64">
        <f t="shared" si="13"/>
        <v>1368.4503299999999</v>
      </c>
      <c r="I125" s="66">
        <f t="shared" si="13"/>
        <v>1368.4503299999999</v>
      </c>
      <c r="J125" s="136">
        <f t="shared" si="7"/>
        <v>100</v>
      </c>
      <c r="K125" s="136">
        <f t="shared" si="8"/>
        <v>100</v>
      </c>
    </row>
    <row r="126" spans="1:11" s="27" customFormat="1" ht="25.5" x14ac:dyDescent="0.2">
      <c r="A126" s="76" t="s">
        <v>270</v>
      </c>
      <c r="B126" s="77" t="s">
        <v>458</v>
      </c>
      <c r="C126" s="77"/>
      <c r="D126" s="4" t="s">
        <v>76</v>
      </c>
      <c r="E126" s="77" t="s">
        <v>37</v>
      </c>
      <c r="F126" s="77" t="s">
        <v>43</v>
      </c>
      <c r="G126" s="64">
        <f t="shared" si="13"/>
        <v>1368.4503299999999</v>
      </c>
      <c r="H126" s="64">
        <f t="shared" si="13"/>
        <v>1368.4503299999999</v>
      </c>
      <c r="I126" s="66">
        <f t="shared" si="13"/>
        <v>1368.4503299999999</v>
      </c>
      <c r="J126" s="136">
        <f t="shared" si="7"/>
        <v>100</v>
      </c>
      <c r="K126" s="136">
        <f t="shared" si="8"/>
        <v>100</v>
      </c>
    </row>
    <row r="127" spans="1:11" s="27" customFormat="1" x14ac:dyDescent="0.2">
      <c r="A127" s="93" t="s">
        <v>389</v>
      </c>
      <c r="B127" s="74" t="s">
        <v>458</v>
      </c>
      <c r="C127" s="74" t="s">
        <v>363</v>
      </c>
      <c r="D127" s="6" t="s">
        <v>76</v>
      </c>
      <c r="E127" s="74" t="s">
        <v>37</v>
      </c>
      <c r="F127" s="74" t="s">
        <v>43</v>
      </c>
      <c r="G127" s="62">
        <v>1368.4503299999999</v>
      </c>
      <c r="H127" s="62">
        <v>1368.4503299999999</v>
      </c>
      <c r="I127" s="114">
        <v>1368.4503299999999</v>
      </c>
      <c r="J127" s="136">
        <f t="shared" si="7"/>
        <v>100</v>
      </c>
      <c r="K127" s="136">
        <f t="shared" si="8"/>
        <v>100</v>
      </c>
    </row>
    <row r="128" spans="1:11" s="27" customFormat="1" ht="25.5" x14ac:dyDescent="0.2">
      <c r="A128" s="76" t="s">
        <v>342</v>
      </c>
      <c r="B128" s="77" t="s">
        <v>347</v>
      </c>
      <c r="C128" s="77"/>
      <c r="D128" s="6" t="s">
        <v>76</v>
      </c>
      <c r="E128" s="77" t="s">
        <v>31</v>
      </c>
      <c r="F128" s="77" t="s">
        <v>34</v>
      </c>
      <c r="G128" s="64">
        <f>G129+G131</f>
        <v>165523.37599999999</v>
      </c>
      <c r="H128" s="64">
        <f>H129+H131</f>
        <v>165523.37599999999</v>
      </c>
      <c r="I128" s="66">
        <f>I129+I131</f>
        <v>165523.37599999999</v>
      </c>
      <c r="J128" s="136">
        <f t="shared" si="7"/>
        <v>100</v>
      </c>
      <c r="K128" s="136">
        <f t="shared" si="8"/>
        <v>100</v>
      </c>
    </row>
    <row r="129" spans="1:11" s="27" customFormat="1" ht="25.5" x14ac:dyDescent="0.2">
      <c r="A129" s="67" t="s">
        <v>343</v>
      </c>
      <c r="B129" s="77" t="s">
        <v>420</v>
      </c>
      <c r="C129" s="77"/>
      <c r="D129" s="4" t="s">
        <v>388</v>
      </c>
      <c r="E129" s="77" t="s">
        <v>31</v>
      </c>
      <c r="F129" s="77" t="s">
        <v>34</v>
      </c>
      <c r="G129" s="64">
        <f>G130</f>
        <v>8077.5630000000001</v>
      </c>
      <c r="H129" s="64">
        <f>H130</f>
        <v>8077.5630000000001</v>
      </c>
      <c r="I129" s="66">
        <f>I130</f>
        <v>8077.5630000000001</v>
      </c>
      <c r="J129" s="136">
        <f t="shared" si="7"/>
        <v>100</v>
      </c>
      <c r="K129" s="136">
        <f t="shared" si="8"/>
        <v>100</v>
      </c>
    </row>
    <row r="130" spans="1:11" s="27" customFormat="1" x14ac:dyDescent="0.2">
      <c r="A130" s="19" t="s">
        <v>84</v>
      </c>
      <c r="B130" s="74" t="s">
        <v>420</v>
      </c>
      <c r="C130" s="74" t="s">
        <v>57</v>
      </c>
      <c r="D130" s="6" t="s">
        <v>388</v>
      </c>
      <c r="E130" s="74" t="s">
        <v>31</v>
      </c>
      <c r="F130" s="74" t="s">
        <v>34</v>
      </c>
      <c r="G130" s="62">
        <v>8077.5630000000001</v>
      </c>
      <c r="H130" s="62">
        <v>8077.5630000000001</v>
      </c>
      <c r="I130" s="114">
        <v>8077.5630000000001</v>
      </c>
      <c r="J130" s="136">
        <f t="shared" si="7"/>
        <v>100</v>
      </c>
      <c r="K130" s="136">
        <f t="shared" si="8"/>
        <v>100</v>
      </c>
    </row>
    <row r="131" spans="1:11" s="27" customFormat="1" ht="76.5" x14ac:dyDescent="0.2">
      <c r="A131" s="18" t="s">
        <v>390</v>
      </c>
      <c r="B131" s="77" t="s">
        <v>460</v>
      </c>
      <c r="C131" s="77"/>
      <c r="D131" s="4" t="s">
        <v>76</v>
      </c>
      <c r="E131" s="77" t="s">
        <v>31</v>
      </c>
      <c r="F131" s="77" t="s">
        <v>34</v>
      </c>
      <c r="G131" s="64">
        <f>G132</f>
        <v>157445.81299999999</v>
      </c>
      <c r="H131" s="64">
        <f>H132</f>
        <v>157445.81299999999</v>
      </c>
      <c r="I131" s="66">
        <f>I132</f>
        <v>157445.81299999999</v>
      </c>
      <c r="J131" s="136">
        <f t="shared" si="7"/>
        <v>100</v>
      </c>
      <c r="K131" s="136">
        <f t="shared" si="8"/>
        <v>100</v>
      </c>
    </row>
    <row r="132" spans="1:11" s="27" customFormat="1" ht="25.5" x14ac:dyDescent="0.2">
      <c r="A132" s="19" t="s">
        <v>251</v>
      </c>
      <c r="B132" s="74" t="s">
        <v>460</v>
      </c>
      <c r="C132" s="74" t="s">
        <v>67</v>
      </c>
      <c r="D132" s="6" t="s">
        <v>76</v>
      </c>
      <c r="E132" s="74" t="s">
        <v>31</v>
      </c>
      <c r="F132" s="74" t="s">
        <v>34</v>
      </c>
      <c r="G132" s="62">
        <v>157445.81299999999</v>
      </c>
      <c r="H132" s="62">
        <v>157445.81299999999</v>
      </c>
      <c r="I132" s="114">
        <v>157445.81299999999</v>
      </c>
      <c r="J132" s="136">
        <f t="shared" si="7"/>
        <v>100</v>
      </c>
      <c r="K132" s="136">
        <f t="shared" si="8"/>
        <v>100</v>
      </c>
    </row>
    <row r="133" spans="1:11" s="27" customFormat="1" ht="51" x14ac:dyDescent="0.2">
      <c r="A133" s="12" t="s">
        <v>344</v>
      </c>
      <c r="B133" s="77" t="s">
        <v>348</v>
      </c>
      <c r="C133" s="87"/>
      <c r="D133" s="77" t="s">
        <v>388</v>
      </c>
      <c r="E133" s="77" t="s">
        <v>33</v>
      </c>
      <c r="F133" s="77" t="s">
        <v>43</v>
      </c>
      <c r="G133" s="64">
        <f>G134</f>
        <v>4286</v>
      </c>
      <c r="H133" s="64">
        <f>H134</f>
        <v>4286</v>
      </c>
      <c r="I133" s="66">
        <f>I134</f>
        <v>4286</v>
      </c>
      <c r="J133" s="136">
        <f t="shared" si="7"/>
        <v>100</v>
      </c>
      <c r="K133" s="136">
        <f t="shared" si="8"/>
        <v>100</v>
      </c>
    </row>
    <row r="134" spans="1:11" s="27" customFormat="1" ht="25.5" x14ac:dyDescent="0.2">
      <c r="A134" s="12" t="s">
        <v>270</v>
      </c>
      <c r="B134" s="77" t="s">
        <v>349</v>
      </c>
      <c r="C134" s="87"/>
      <c r="D134" s="77" t="s">
        <v>388</v>
      </c>
      <c r="E134" s="77" t="s">
        <v>33</v>
      </c>
      <c r="F134" s="77" t="s">
        <v>43</v>
      </c>
      <c r="G134" s="64">
        <f>G135+G136</f>
        <v>4286</v>
      </c>
      <c r="H134" s="64">
        <f>H135+H136</f>
        <v>4286</v>
      </c>
      <c r="I134" s="66">
        <f>I135+I136</f>
        <v>4286</v>
      </c>
      <c r="J134" s="136">
        <f t="shared" si="7"/>
        <v>100</v>
      </c>
      <c r="K134" s="136">
        <f t="shared" si="8"/>
        <v>100</v>
      </c>
    </row>
    <row r="135" spans="1:11" s="27" customFormat="1" ht="38.25" x14ac:dyDescent="0.2">
      <c r="A135" s="11" t="s">
        <v>345</v>
      </c>
      <c r="B135" s="74" t="s">
        <v>349</v>
      </c>
      <c r="C135" s="74" t="s">
        <v>56</v>
      </c>
      <c r="D135" s="74" t="s">
        <v>388</v>
      </c>
      <c r="E135" s="74" t="s">
        <v>33</v>
      </c>
      <c r="F135" s="74" t="s">
        <v>43</v>
      </c>
      <c r="G135" s="62">
        <v>2143</v>
      </c>
      <c r="H135" s="62">
        <v>2143</v>
      </c>
      <c r="I135" s="114">
        <v>2143</v>
      </c>
      <c r="J135" s="136">
        <f t="shared" si="7"/>
        <v>100</v>
      </c>
      <c r="K135" s="136">
        <f t="shared" si="8"/>
        <v>100</v>
      </c>
    </row>
    <row r="136" spans="1:11" s="27" customFormat="1" x14ac:dyDescent="0.2">
      <c r="A136" s="88" t="s">
        <v>84</v>
      </c>
      <c r="B136" s="74" t="s">
        <v>349</v>
      </c>
      <c r="C136" s="74" t="s">
        <v>57</v>
      </c>
      <c r="D136" s="74" t="s">
        <v>388</v>
      </c>
      <c r="E136" s="74" t="s">
        <v>33</v>
      </c>
      <c r="F136" s="74" t="s">
        <v>43</v>
      </c>
      <c r="G136" s="62">
        <v>2143</v>
      </c>
      <c r="H136" s="62">
        <v>2143</v>
      </c>
      <c r="I136" s="114">
        <v>2143</v>
      </c>
      <c r="J136" s="136">
        <f t="shared" si="7"/>
        <v>100</v>
      </c>
      <c r="K136" s="136">
        <f t="shared" si="8"/>
        <v>100</v>
      </c>
    </row>
    <row r="137" spans="1:11" s="27" customFormat="1" ht="25.5" x14ac:dyDescent="0.2">
      <c r="A137" s="12" t="s">
        <v>346</v>
      </c>
      <c r="B137" s="4" t="s">
        <v>351</v>
      </c>
      <c r="C137" s="4"/>
      <c r="D137" s="90" t="s">
        <v>24</v>
      </c>
      <c r="E137" s="4" t="s">
        <v>31</v>
      </c>
      <c r="F137" s="4" t="s">
        <v>33</v>
      </c>
      <c r="G137" s="64">
        <f t="shared" ref="G137:I138" si="14">G138</f>
        <v>979.447</v>
      </c>
      <c r="H137" s="64">
        <f t="shared" si="14"/>
        <v>979.447</v>
      </c>
      <c r="I137" s="66">
        <f t="shared" si="14"/>
        <v>979.447</v>
      </c>
      <c r="J137" s="136">
        <f t="shared" si="7"/>
        <v>100</v>
      </c>
      <c r="K137" s="136">
        <f t="shared" si="8"/>
        <v>100</v>
      </c>
    </row>
    <row r="138" spans="1:11" s="27" customFormat="1" ht="25.5" x14ac:dyDescent="0.2">
      <c r="A138" s="12" t="s">
        <v>81</v>
      </c>
      <c r="B138" s="4" t="s">
        <v>352</v>
      </c>
      <c r="C138" s="4"/>
      <c r="D138" s="90" t="s">
        <v>24</v>
      </c>
      <c r="E138" s="4" t="s">
        <v>31</v>
      </c>
      <c r="F138" s="4" t="s">
        <v>33</v>
      </c>
      <c r="G138" s="64">
        <f t="shared" si="14"/>
        <v>979.447</v>
      </c>
      <c r="H138" s="64">
        <f t="shared" si="14"/>
        <v>979.447</v>
      </c>
      <c r="I138" s="66">
        <f t="shared" si="14"/>
        <v>979.447</v>
      </c>
      <c r="J138" s="136">
        <f t="shared" si="7"/>
        <v>100</v>
      </c>
      <c r="K138" s="136">
        <f t="shared" si="8"/>
        <v>100</v>
      </c>
    </row>
    <row r="139" spans="1:11" s="27" customFormat="1" ht="25.5" x14ac:dyDescent="0.2">
      <c r="A139" s="89" t="s">
        <v>55</v>
      </c>
      <c r="B139" s="6" t="s">
        <v>352</v>
      </c>
      <c r="C139" s="6" t="s">
        <v>56</v>
      </c>
      <c r="D139" s="90" t="s">
        <v>24</v>
      </c>
      <c r="E139" s="6" t="s">
        <v>31</v>
      </c>
      <c r="F139" s="6" t="s">
        <v>33</v>
      </c>
      <c r="G139" s="113">
        <v>979.447</v>
      </c>
      <c r="H139" s="113">
        <v>979.447</v>
      </c>
      <c r="I139" s="128">
        <v>979.447</v>
      </c>
      <c r="J139" s="136">
        <f t="shared" si="7"/>
        <v>100</v>
      </c>
      <c r="K139" s="136">
        <f t="shared" si="8"/>
        <v>100</v>
      </c>
    </row>
    <row r="140" spans="1:11" s="27" customFormat="1" ht="51" x14ac:dyDescent="0.2">
      <c r="A140" s="12" t="s">
        <v>467</v>
      </c>
      <c r="B140" s="4" t="s">
        <v>456</v>
      </c>
      <c r="C140" s="4"/>
      <c r="D140" s="90" t="s">
        <v>24</v>
      </c>
      <c r="E140" s="4" t="s">
        <v>31</v>
      </c>
      <c r="F140" s="4" t="s">
        <v>33</v>
      </c>
      <c r="G140" s="64">
        <f t="shared" ref="G140:I141" si="15">G141</f>
        <v>76.2</v>
      </c>
      <c r="H140" s="64">
        <f t="shared" si="15"/>
        <v>76.2</v>
      </c>
      <c r="I140" s="66">
        <f t="shared" si="15"/>
        <v>76.2</v>
      </c>
      <c r="J140" s="136">
        <f t="shared" si="7"/>
        <v>100</v>
      </c>
      <c r="K140" s="136">
        <f t="shared" si="8"/>
        <v>100</v>
      </c>
    </row>
    <row r="141" spans="1:11" s="27" customFormat="1" ht="25.5" x14ac:dyDescent="0.2">
      <c r="A141" s="12" t="s">
        <v>81</v>
      </c>
      <c r="B141" s="4" t="s">
        <v>457</v>
      </c>
      <c r="C141" s="4"/>
      <c r="D141" s="90" t="s">
        <v>24</v>
      </c>
      <c r="E141" s="4" t="s">
        <v>31</v>
      </c>
      <c r="F141" s="4" t="s">
        <v>33</v>
      </c>
      <c r="G141" s="64">
        <f t="shared" si="15"/>
        <v>76.2</v>
      </c>
      <c r="H141" s="64">
        <f t="shared" si="15"/>
        <v>76.2</v>
      </c>
      <c r="I141" s="66">
        <f t="shared" si="15"/>
        <v>76.2</v>
      </c>
      <c r="J141" s="136">
        <f t="shared" si="7"/>
        <v>100</v>
      </c>
      <c r="K141" s="136">
        <f t="shared" si="8"/>
        <v>100</v>
      </c>
    </row>
    <row r="142" spans="1:11" s="27" customFormat="1" ht="25.5" x14ac:dyDescent="0.2">
      <c r="A142" s="89" t="s">
        <v>55</v>
      </c>
      <c r="B142" s="6" t="s">
        <v>457</v>
      </c>
      <c r="C142" s="6" t="s">
        <v>56</v>
      </c>
      <c r="D142" s="90" t="s">
        <v>24</v>
      </c>
      <c r="E142" s="6" t="s">
        <v>31</v>
      </c>
      <c r="F142" s="6" t="s">
        <v>33</v>
      </c>
      <c r="G142" s="113">
        <v>76.2</v>
      </c>
      <c r="H142" s="113">
        <v>76.2</v>
      </c>
      <c r="I142" s="128">
        <v>76.2</v>
      </c>
      <c r="J142" s="136">
        <f t="shared" si="7"/>
        <v>100</v>
      </c>
      <c r="K142" s="136">
        <f t="shared" si="8"/>
        <v>100</v>
      </c>
    </row>
    <row r="143" spans="1:11" s="27" customFormat="1" ht="25.5" x14ac:dyDescent="0.2">
      <c r="A143" s="12" t="s">
        <v>473</v>
      </c>
      <c r="B143" s="4" t="s">
        <v>471</v>
      </c>
      <c r="C143" s="4"/>
      <c r="D143" s="90" t="s">
        <v>24</v>
      </c>
      <c r="E143" s="4" t="s">
        <v>31</v>
      </c>
      <c r="F143" s="4" t="s">
        <v>33</v>
      </c>
      <c r="G143" s="64">
        <f t="shared" ref="G143:I144" si="16">G144</f>
        <v>115.41500000000001</v>
      </c>
      <c r="H143" s="64">
        <f t="shared" si="16"/>
        <v>115.41500000000001</v>
      </c>
      <c r="I143" s="66">
        <f t="shared" si="16"/>
        <v>115.41500000000001</v>
      </c>
      <c r="J143" s="136">
        <f t="shared" ref="J143:J206" si="17">I143/G143*100</f>
        <v>100</v>
      </c>
      <c r="K143" s="136">
        <f t="shared" ref="K143:K206" si="18">I143/H143*100</f>
        <v>100</v>
      </c>
    </row>
    <row r="144" spans="1:11" s="27" customFormat="1" ht="25.5" x14ac:dyDescent="0.2">
      <c r="A144" s="12" t="s">
        <v>81</v>
      </c>
      <c r="B144" s="4" t="s">
        <v>472</v>
      </c>
      <c r="C144" s="4"/>
      <c r="D144" s="90" t="s">
        <v>24</v>
      </c>
      <c r="E144" s="4" t="s">
        <v>31</v>
      </c>
      <c r="F144" s="4" t="s">
        <v>33</v>
      </c>
      <c r="G144" s="64">
        <f t="shared" si="16"/>
        <v>115.41500000000001</v>
      </c>
      <c r="H144" s="64">
        <f t="shared" si="16"/>
        <v>115.41500000000001</v>
      </c>
      <c r="I144" s="66">
        <f t="shared" si="16"/>
        <v>115.41500000000001</v>
      </c>
      <c r="J144" s="136">
        <f t="shared" si="17"/>
        <v>100</v>
      </c>
      <c r="K144" s="136">
        <f t="shared" si="18"/>
        <v>100</v>
      </c>
    </row>
    <row r="145" spans="1:11" s="27" customFormat="1" ht="25.5" x14ac:dyDescent="0.2">
      <c r="A145" s="89" t="s">
        <v>55</v>
      </c>
      <c r="B145" s="6" t="s">
        <v>472</v>
      </c>
      <c r="C145" s="6" t="s">
        <v>56</v>
      </c>
      <c r="D145" s="90" t="s">
        <v>24</v>
      </c>
      <c r="E145" s="6" t="s">
        <v>31</v>
      </c>
      <c r="F145" s="6" t="s">
        <v>33</v>
      </c>
      <c r="G145" s="113">
        <v>115.41500000000001</v>
      </c>
      <c r="H145" s="113">
        <v>115.41500000000001</v>
      </c>
      <c r="I145" s="128">
        <v>115.41500000000001</v>
      </c>
      <c r="J145" s="136">
        <f t="shared" si="17"/>
        <v>100</v>
      </c>
      <c r="K145" s="136">
        <f t="shared" si="18"/>
        <v>100</v>
      </c>
    </row>
    <row r="146" spans="1:11" s="27" customFormat="1" ht="25.5" x14ac:dyDescent="0.2">
      <c r="A146" s="34" t="s">
        <v>488</v>
      </c>
      <c r="B146" s="55" t="s">
        <v>103</v>
      </c>
      <c r="C146" s="55"/>
      <c r="D146" s="55"/>
      <c r="E146" s="55"/>
      <c r="F146" s="55"/>
      <c r="G146" s="73">
        <f>G147+G162+G177+G189</f>
        <v>92077.484200000006</v>
      </c>
      <c r="H146" s="73">
        <f>H147+H162+H177+H189</f>
        <v>92334.082389999996</v>
      </c>
      <c r="I146" s="122">
        <f>I147+I162+I177+I189</f>
        <v>92334.082389999996</v>
      </c>
      <c r="J146" s="135">
        <f t="shared" si="17"/>
        <v>100.27867636939627</v>
      </c>
      <c r="K146" s="135">
        <f t="shared" si="18"/>
        <v>100</v>
      </c>
    </row>
    <row r="147" spans="1:11" s="27" customFormat="1" ht="27" x14ac:dyDescent="0.2">
      <c r="A147" s="28" t="s">
        <v>489</v>
      </c>
      <c r="B147" s="7" t="s">
        <v>109</v>
      </c>
      <c r="C147" s="7"/>
      <c r="D147" s="7" t="s">
        <v>75</v>
      </c>
      <c r="E147" s="7" t="s">
        <v>44</v>
      </c>
      <c r="F147" s="7" t="s">
        <v>29</v>
      </c>
      <c r="G147" s="29">
        <f>G148</f>
        <v>18260.550230000001</v>
      </c>
      <c r="H147" s="29">
        <f>H148</f>
        <v>18260.550230000001</v>
      </c>
      <c r="I147" s="124">
        <f>I148</f>
        <v>18260.550230000001</v>
      </c>
      <c r="J147" s="136">
        <f t="shared" si="17"/>
        <v>100</v>
      </c>
      <c r="K147" s="136">
        <f t="shared" si="18"/>
        <v>100</v>
      </c>
    </row>
    <row r="148" spans="1:11" s="27" customFormat="1" ht="38.25" x14ac:dyDescent="0.2">
      <c r="A148" s="18" t="s">
        <v>110</v>
      </c>
      <c r="B148" s="4" t="s">
        <v>111</v>
      </c>
      <c r="C148" s="4"/>
      <c r="D148" s="4" t="s">
        <v>75</v>
      </c>
      <c r="E148" s="4" t="s">
        <v>35</v>
      </c>
      <c r="F148" s="4" t="s">
        <v>29</v>
      </c>
      <c r="G148" s="64">
        <f>G149+G152+G154+G156+G158+G160</f>
        <v>18260.550230000001</v>
      </c>
      <c r="H148" s="64">
        <f>H149+H152+H154+H156+H158+H160</f>
        <v>18260.550230000001</v>
      </c>
      <c r="I148" s="66">
        <f>I149+I152+I154+I156+I158+I160</f>
        <v>18260.550230000001</v>
      </c>
      <c r="J148" s="136">
        <f t="shared" si="17"/>
        <v>100</v>
      </c>
      <c r="K148" s="136">
        <f t="shared" si="18"/>
        <v>100</v>
      </c>
    </row>
    <row r="149" spans="1:11" s="27" customFormat="1" ht="38.25" x14ac:dyDescent="0.2">
      <c r="A149" s="17" t="s">
        <v>112</v>
      </c>
      <c r="B149" s="4" t="s">
        <v>113</v>
      </c>
      <c r="C149" s="4"/>
      <c r="D149" s="4" t="s">
        <v>75</v>
      </c>
      <c r="E149" s="4" t="s">
        <v>35</v>
      </c>
      <c r="F149" s="4" t="s">
        <v>29</v>
      </c>
      <c r="G149" s="64">
        <f>G150+G151</f>
        <v>4906.75983</v>
      </c>
      <c r="H149" s="64">
        <f>H150+H151</f>
        <v>4906.75983</v>
      </c>
      <c r="I149" s="66">
        <f>I150+I151</f>
        <v>4906.75983</v>
      </c>
      <c r="J149" s="136">
        <f t="shared" si="17"/>
        <v>100</v>
      </c>
      <c r="K149" s="136">
        <f t="shared" si="18"/>
        <v>100</v>
      </c>
    </row>
    <row r="150" spans="1:11" s="27" customFormat="1" ht="63.75" x14ac:dyDescent="0.2">
      <c r="A150" s="11" t="s">
        <v>58</v>
      </c>
      <c r="B150" s="6" t="s">
        <v>113</v>
      </c>
      <c r="C150" s="6" t="s">
        <v>63</v>
      </c>
      <c r="D150" s="6" t="s">
        <v>75</v>
      </c>
      <c r="E150" s="6" t="s">
        <v>35</v>
      </c>
      <c r="F150" s="6" t="s">
        <v>29</v>
      </c>
      <c r="G150" s="62">
        <v>4906.6208299999998</v>
      </c>
      <c r="H150" s="62">
        <v>4906.6208299999998</v>
      </c>
      <c r="I150" s="114">
        <v>4906.6208299999998</v>
      </c>
      <c r="J150" s="136">
        <f t="shared" si="17"/>
        <v>100</v>
      </c>
      <c r="K150" s="136">
        <f t="shared" si="18"/>
        <v>100</v>
      </c>
    </row>
    <row r="151" spans="1:11" s="27" customFormat="1" ht="25.5" x14ac:dyDescent="0.2">
      <c r="A151" s="19" t="s">
        <v>353</v>
      </c>
      <c r="B151" s="6" t="s">
        <v>113</v>
      </c>
      <c r="C151" s="6" t="s">
        <v>61</v>
      </c>
      <c r="D151" s="6" t="s">
        <v>75</v>
      </c>
      <c r="E151" s="6" t="s">
        <v>35</v>
      </c>
      <c r="F151" s="6" t="s">
        <v>29</v>
      </c>
      <c r="G151" s="62">
        <v>0.13900000000000001</v>
      </c>
      <c r="H151" s="62">
        <v>0.13900000000000001</v>
      </c>
      <c r="I151" s="114">
        <v>0.13900000000000001</v>
      </c>
      <c r="J151" s="136">
        <f t="shared" si="17"/>
        <v>100</v>
      </c>
      <c r="K151" s="136">
        <f t="shared" si="18"/>
        <v>100</v>
      </c>
    </row>
    <row r="152" spans="1:11" s="27" customFormat="1" ht="36" customHeight="1" x14ac:dyDescent="0.2">
      <c r="A152" s="18" t="s">
        <v>391</v>
      </c>
      <c r="B152" s="4" t="s">
        <v>392</v>
      </c>
      <c r="C152" s="4"/>
      <c r="D152" s="4" t="s">
        <v>75</v>
      </c>
      <c r="E152" s="4" t="s">
        <v>35</v>
      </c>
      <c r="F152" s="4" t="s">
        <v>29</v>
      </c>
      <c r="G152" s="64">
        <f>G153</f>
        <v>230.43123</v>
      </c>
      <c r="H152" s="64">
        <f>H153</f>
        <v>230.43123</v>
      </c>
      <c r="I152" s="66">
        <f>I153</f>
        <v>230.43123</v>
      </c>
      <c r="J152" s="136">
        <f t="shared" si="17"/>
        <v>100</v>
      </c>
      <c r="K152" s="136">
        <f t="shared" si="18"/>
        <v>100</v>
      </c>
    </row>
    <row r="153" spans="1:11" s="27" customFormat="1" ht="25.5" x14ac:dyDescent="0.2">
      <c r="A153" s="19" t="s">
        <v>353</v>
      </c>
      <c r="B153" s="6" t="s">
        <v>392</v>
      </c>
      <c r="C153" s="6" t="s">
        <v>61</v>
      </c>
      <c r="D153" s="6" t="s">
        <v>75</v>
      </c>
      <c r="E153" s="6" t="s">
        <v>35</v>
      </c>
      <c r="F153" s="6" t="s">
        <v>29</v>
      </c>
      <c r="G153" s="62">
        <v>230.43123</v>
      </c>
      <c r="H153" s="62">
        <v>230.43123</v>
      </c>
      <c r="I153" s="114">
        <v>230.43123</v>
      </c>
      <c r="J153" s="136">
        <f t="shared" si="17"/>
        <v>100</v>
      </c>
      <c r="K153" s="136">
        <f t="shared" si="18"/>
        <v>100</v>
      </c>
    </row>
    <row r="154" spans="1:11" s="27" customFormat="1" ht="76.5" x14ac:dyDescent="0.2">
      <c r="A154" s="18" t="s">
        <v>303</v>
      </c>
      <c r="B154" s="4" t="s">
        <v>393</v>
      </c>
      <c r="C154" s="4"/>
      <c r="D154" s="4" t="s">
        <v>75</v>
      </c>
      <c r="E154" s="4" t="s">
        <v>35</v>
      </c>
      <c r="F154" s="4" t="s">
        <v>29</v>
      </c>
      <c r="G154" s="64">
        <f>G155</f>
        <v>40</v>
      </c>
      <c r="H154" s="64">
        <f>H155</f>
        <v>40</v>
      </c>
      <c r="I154" s="66">
        <f>I155</f>
        <v>40</v>
      </c>
      <c r="J154" s="136">
        <f t="shared" si="17"/>
        <v>100</v>
      </c>
      <c r="K154" s="136">
        <f t="shared" si="18"/>
        <v>100</v>
      </c>
    </row>
    <row r="155" spans="1:11" s="27" customFormat="1" ht="25.5" x14ac:dyDescent="0.2">
      <c r="A155" s="19" t="s">
        <v>353</v>
      </c>
      <c r="B155" s="6" t="s">
        <v>393</v>
      </c>
      <c r="C155" s="6" t="s">
        <v>61</v>
      </c>
      <c r="D155" s="6" t="s">
        <v>75</v>
      </c>
      <c r="E155" s="6" t="s">
        <v>35</v>
      </c>
      <c r="F155" s="6" t="s">
        <v>29</v>
      </c>
      <c r="G155" s="62">
        <v>40</v>
      </c>
      <c r="H155" s="62">
        <v>40</v>
      </c>
      <c r="I155" s="114">
        <v>40</v>
      </c>
      <c r="J155" s="136">
        <f t="shared" si="17"/>
        <v>100</v>
      </c>
      <c r="K155" s="136">
        <f t="shared" si="18"/>
        <v>100</v>
      </c>
    </row>
    <row r="156" spans="1:11" s="27" customFormat="1" ht="25.5" x14ac:dyDescent="0.2">
      <c r="A156" s="18" t="s">
        <v>354</v>
      </c>
      <c r="B156" s="4" t="s">
        <v>355</v>
      </c>
      <c r="C156" s="4"/>
      <c r="D156" s="4" t="s">
        <v>75</v>
      </c>
      <c r="E156" s="4" t="s">
        <v>35</v>
      </c>
      <c r="F156" s="4" t="s">
        <v>29</v>
      </c>
      <c r="G156" s="64">
        <f>G157</f>
        <v>1529.96</v>
      </c>
      <c r="H156" s="64">
        <f>H157</f>
        <v>1529.96</v>
      </c>
      <c r="I156" s="66">
        <f>I157</f>
        <v>1529.96</v>
      </c>
      <c r="J156" s="136">
        <f t="shared" si="17"/>
        <v>100</v>
      </c>
      <c r="K156" s="136">
        <f t="shared" si="18"/>
        <v>100</v>
      </c>
    </row>
    <row r="157" spans="1:11" s="27" customFormat="1" ht="63.75" x14ac:dyDescent="0.2">
      <c r="A157" s="11" t="s">
        <v>58</v>
      </c>
      <c r="B157" s="6" t="s">
        <v>355</v>
      </c>
      <c r="C157" s="6" t="s">
        <v>63</v>
      </c>
      <c r="D157" s="6" t="s">
        <v>75</v>
      </c>
      <c r="E157" s="6" t="s">
        <v>35</v>
      </c>
      <c r="F157" s="6" t="s">
        <v>29</v>
      </c>
      <c r="G157" s="62">
        <v>1529.96</v>
      </c>
      <c r="H157" s="62">
        <v>1529.96</v>
      </c>
      <c r="I157" s="114">
        <v>1529.96</v>
      </c>
      <c r="J157" s="136">
        <f t="shared" si="17"/>
        <v>100</v>
      </c>
      <c r="K157" s="136">
        <f t="shared" si="18"/>
        <v>100</v>
      </c>
    </row>
    <row r="158" spans="1:11" s="27" customFormat="1" ht="38.25" x14ac:dyDescent="0.2">
      <c r="A158" s="17" t="s">
        <v>114</v>
      </c>
      <c r="B158" s="4" t="s">
        <v>201</v>
      </c>
      <c r="C158" s="4"/>
      <c r="D158" s="4" t="s">
        <v>75</v>
      </c>
      <c r="E158" s="4" t="s">
        <v>35</v>
      </c>
      <c r="F158" s="4" t="s">
        <v>29</v>
      </c>
      <c r="G158" s="64">
        <f>G159</f>
        <v>9620.1</v>
      </c>
      <c r="H158" s="64">
        <f>H159</f>
        <v>9620.1</v>
      </c>
      <c r="I158" s="66">
        <f>I159</f>
        <v>9620.1</v>
      </c>
      <c r="J158" s="136">
        <f t="shared" si="17"/>
        <v>100</v>
      </c>
      <c r="K158" s="136">
        <f t="shared" si="18"/>
        <v>100</v>
      </c>
    </row>
    <row r="159" spans="1:11" s="27" customFormat="1" ht="63.75" x14ac:dyDescent="0.2">
      <c r="A159" s="11" t="s">
        <v>58</v>
      </c>
      <c r="B159" s="6" t="s">
        <v>201</v>
      </c>
      <c r="C159" s="6" t="s">
        <v>63</v>
      </c>
      <c r="D159" s="6" t="s">
        <v>75</v>
      </c>
      <c r="E159" s="6" t="s">
        <v>35</v>
      </c>
      <c r="F159" s="6" t="s">
        <v>29</v>
      </c>
      <c r="G159" s="62">
        <v>9620.1</v>
      </c>
      <c r="H159" s="62">
        <v>9620.1</v>
      </c>
      <c r="I159" s="114">
        <v>9620.1</v>
      </c>
      <c r="J159" s="136">
        <f t="shared" si="17"/>
        <v>100</v>
      </c>
      <c r="K159" s="136">
        <f t="shared" si="18"/>
        <v>100</v>
      </c>
    </row>
    <row r="160" spans="1:11" s="27" customFormat="1" ht="51" x14ac:dyDescent="0.2">
      <c r="A160" s="13" t="s">
        <v>448</v>
      </c>
      <c r="B160" s="4" t="s">
        <v>452</v>
      </c>
      <c r="C160" s="4"/>
      <c r="D160" s="4" t="s">
        <v>75</v>
      </c>
      <c r="E160" s="4" t="s">
        <v>35</v>
      </c>
      <c r="F160" s="4" t="s">
        <v>29</v>
      </c>
      <c r="G160" s="64">
        <f>G161</f>
        <v>1933.29917</v>
      </c>
      <c r="H160" s="64">
        <f>H161</f>
        <v>1933.29917</v>
      </c>
      <c r="I160" s="66">
        <f>I161</f>
        <v>1933.29917</v>
      </c>
      <c r="J160" s="136">
        <f t="shared" si="17"/>
        <v>100</v>
      </c>
      <c r="K160" s="136">
        <f t="shared" si="18"/>
        <v>100</v>
      </c>
    </row>
    <row r="161" spans="1:11" s="27" customFormat="1" ht="63.75" x14ac:dyDescent="0.2">
      <c r="A161" s="11" t="s">
        <v>58</v>
      </c>
      <c r="B161" s="6" t="s">
        <v>452</v>
      </c>
      <c r="C161" s="6" t="s">
        <v>63</v>
      </c>
      <c r="D161" s="6" t="s">
        <v>75</v>
      </c>
      <c r="E161" s="6" t="s">
        <v>35</v>
      </c>
      <c r="F161" s="6" t="s">
        <v>29</v>
      </c>
      <c r="G161" s="62">
        <v>1933.29917</v>
      </c>
      <c r="H161" s="62">
        <v>1933.29917</v>
      </c>
      <c r="I161" s="114">
        <v>1933.29917</v>
      </c>
      <c r="J161" s="136">
        <f t="shared" si="17"/>
        <v>100</v>
      </c>
      <c r="K161" s="136">
        <f t="shared" si="18"/>
        <v>100</v>
      </c>
    </row>
    <row r="162" spans="1:11" s="27" customFormat="1" ht="27" x14ac:dyDescent="0.25">
      <c r="A162" s="43" t="s">
        <v>490</v>
      </c>
      <c r="B162" s="7" t="s">
        <v>115</v>
      </c>
      <c r="C162" s="7"/>
      <c r="D162" s="7" t="s">
        <v>75</v>
      </c>
      <c r="E162" s="7" t="s">
        <v>44</v>
      </c>
      <c r="F162" s="7" t="s">
        <v>29</v>
      </c>
      <c r="G162" s="63">
        <f>G163</f>
        <v>30295.731770000002</v>
      </c>
      <c r="H162" s="63">
        <f>H163</f>
        <v>30317.531770000001</v>
      </c>
      <c r="I162" s="65">
        <f>I163</f>
        <v>30317.531770000001</v>
      </c>
      <c r="J162" s="136">
        <f t="shared" si="17"/>
        <v>100.07195733103759</v>
      </c>
      <c r="K162" s="136">
        <f t="shared" si="18"/>
        <v>100</v>
      </c>
    </row>
    <row r="163" spans="1:11" s="27" customFormat="1" ht="25.5" x14ac:dyDescent="0.2">
      <c r="A163" s="18" t="s">
        <v>116</v>
      </c>
      <c r="B163" s="4" t="s">
        <v>117</v>
      </c>
      <c r="C163" s="4"/>
      <c r="D163" s="4" t="s">
        <v>75</v>
      </c>
      <c r="E163" s="4" t="s">
        <v>35</v>
      </c>
      <c r="F163" s="4" t="s">
        <v>29</v>
      </c>
      <c r="G163" s="64">
        <f>G164+G166+G168+G171+G173+G175</f>
        <v>30295.731770000002</v>
      </c>
      <c r="H163" s="64">
        <f>H164+H166+H168+H171+H173+H175</f>
        <v>30317.531770000001</v>
      </c>
      <c r="I163" s="66">
        <f>I164+I166+I168+I171+I173+I175</f>
        <v>30317.531770000001</v>
      </c>
      <c r="J163" s="136">
        <f t="shared" si="17"/>
        <v>100.07195733103759</v>
      </c>
      <c r="K163" s="136">
        <f t="shared" si="18"/>
        <v>100</v>
      </c>
    </row>
    <row r="164" spans="1:11" s="27" customFormat="1" ht="38.25" x14ac:dyDescent="0.2">
      <c r="A164" s="17" t="s">
        <v>118</v>
      </c>
      <c r="B164" s="4" t="s">
        <v>119</v>
      </c>
      <c r="C164" s="4"/>
      <c r="D164" s="4" t="s">
        <v>75</v>
      </c>
      <c r="E164" s="4" t="s">
        <v>44</v>
      </c>
      <c r="F164" s="4" t="s">
        <v>29</v>
      </c>
      <c r="G164" s="64">
        <f>SUM(G165)</f>
        <v>7838.99</v>
      </c>
      <c r="H164" s="64">
        <f>SUM(H165)</f>
        <v>7860.79</v>
      </c>
      <c r="I164" s="66">
        <f>SUM(I165)</f>
        <v>7860.79</v>
      </c>
      <c r="J164" s="136">
        <f t="shared" si="17"/>
        <v>100.27809705076803</v>
      </c>
      <c r="K164" s="136">
        <f t="shared" si="18"/>
        <v>100</v>
      </c>
    </row>
    <row r="165" spans="1:11" s="27" customFormat="1" ht="63.75" x14ac:dyDescent="0.2">
      <c r="A165" s="19" t="s">
        <v>59</v>
      </c>
      <c r="B165" s="6" t="s">
        <v>119</v>
      </c>
      <c r="C165" s="6" t="s">
        <v>62</v>
      </c>
      <c r="D165" s="6" t="s">
        <v>75</v>
      </c>
      <c r="E165" s="6" t="s">
        <v>35</v>
      </c>
      <c r="F165" s="6" t="s">
        <v>29</v>
      </c>
      <c r="G165" s="62">
        <v>7838.99</v>
      </c>
      <c r="H165" s="62">
        <v>7860.79</v>
      </c>
      <c r="I165" s="114">
        <v>7860.79</v>
      </c>
      <c r="J165" s="136">
        <f t="shared" si="17"/>
        <v>100.27809705076803</v>
      </c>
      <c r="K165" s="136">
        <f t="shared" si="18"/>
        <v>100</v>
      </c>
    </row>
    <row r="166" spans="1:11" s="27" customFormat="1" ht="51" x14ac:dyDescent="0.2">
      <c r="A166" s="18" t="s">
        <v>394</v>
      </c>
      <c r="B166" s="4" t="s">
        <v>395</v>
      </c>
      <c r="C166" s="4"/>
      <c r="D166" s="4" t="s">
        <v>75</v>
      </c>
      <c r="E166" s="4" t="s">
        <v>35</v>
      </c>
      <c r="F166" s="4" t="s">
        <v>29</v>
      </c>
      <c r="G166" s="64">
        <f>G167</f>
        <v>942.75500999999997</v>
      </c>
      <c r="H166" s="64">
        <f>H167</f>
        <v>942.75500999999997</v>
      </c>
      <c r="I166" s="66">
        <f>I167</f>
        <v>942.75500999999997</v>
      </c>
      <c r="J166" s="136">
        <f t="shared" si="17"/>
        <v>100</v>
      </c>
      <c r="K166" s="136">
        <f t="shared" si="18"/>
        <v>100</v>
      </c>
    </row>
    <row r="167" spans="1:11" s="27" customFormat="1" ht="25.5" x14ac:dyDescent="0.2">
      <c r="A167" s="19" t="s">
        <v>251</v>
      </c>
      <c r="B167" s="6" t="s">
        <v>395</v>
      </c>
      <c r="C167" s="6" t="s">
        <v>67</v>
      </c>
      <c r="D167" s="6" t="s">
        <v>75</v>
      </c>
      <c r="E167" s="6" t="s">
        <v>35</v>
      </c>
      <c r="F167" s="6" t="s">
        <v>29</v>
      </c>
      <c r="G167" s="62">
        <v>942.75500999999997</v>
      </c>
      <c r="H167" s="62">
        <v>942.75500999999997</v>
      </c>
      <c r="I167" s="114">
        <v>942.75500999999997</v>
      </c>
      <c r="J167" s="136">
        <f t="shared" si="17"/>
        <v>100</v>
      </c>
      <c r="K167" s="136">
        <f t="shared" si="18"/>
        <v>100</v>
      </c>
    </row>
    <row r="168" spans="1:11" s="27" customFormat="1" ht="76.5" x14ac:dyDescent="0.2">
      <c r="A168" s="18" t="s">
        <v>303</v>
      </c>
      <c r="B168" s="4" t="s">
        <v>396</v>
      </c>
      <c r="C168" s="4"/>
      <c r="D168" s="4" t="s">
        <v>75</v>
      </c>
      <c r="E168" s="4" t="s">
        <v>35</v>
      </c>
      <c r="F168" s="4" t="s">
        <v>29</v>
      </c>
      <c r="G168" s="64">
        <f>G169+G170</f>
        <v>1706.5497599999999</v>
      </c>
      <c r="H168" s="64">
        <f>H169+H170</f>
        <v>1706.5497599999999</v>
      </c>
      <c r="I168" s="66">
        <f>I169+I170</f>
        <v>1706.5497599999999</v>
      </c>
      <c r="J168" s="136">
        <f t="shared" si="17"/>
        <v>100</v>
      </c>
      <c r="K168" s="136">
        <f t="shared" si="18"/>
        <v>100</v>
      </c>
    </row>
    <row r="169" spans="1:11" s="27" customFormat="1" x14ac:dyDescent="0.2">
      <c r="A169" s="88" t="s">
        <v>84</v>
      </c>
      <c r="B169" s="6" t="s">
        <v>396</v>
      </c>
      <c r="C169" s="6" t="s">
        <v>57</v>
      </c>
      <c r="D169" s="6" t="s">
        <v>75</v>
      </c>
      <c r="E169" s="6" t="s">
        <v>35</v>
      </c>
      <c r="F169" s="6" t="s">
        <v>29</v>
      </c>
      <c r="G169" s="62">
        <v>871.5</v>
      </c>
      <c r="H169" s="62">
        <v>871.5</v>
      </c>
      <c r="I169" s="114">
        <v>871.5</v>
      </c>
      <c r="J169" s="136">
        <f t="shared" si="17"/>
        <v>100</v>
      </c>
      <c r="K169" s="136">
        <f t="shared" si="18"/>
        <v>100</v>
      </c>
    </row>
    <row r="170" spans="1:11" s="27" customFormat="1" ht="25.5" x14ac:dyDescent="0.2">
      <c r="A170" s="19" t="s">
        <v>251</v>
      </c>
      <c r="B170" s="6" t="s">
        <v>396</v>
      </c>
      <c r="C170" s="6" t="s">
        <v>67</v>
      </c>
      <c r="D170" s="6" t="s">
        <v>75</v>
      </c>
      <c r="E170" s="6" t="s">
        <v>35</v>
      </c>
      <c r="F170" s="6" t="s">
        <v>29</v>
      </c>
      <c r="G170" s="62">
        <v>835.04975999999999</v>
      </c>
      <c r="H170" s="62">
        <v>835.04975999999999</v>
      </c>
      <c r="I170" s="114">
        <v>835.04975999999999</v>
      </c>
      <c r="J170" s="136">
        <f t="shared" si="17"/>
        <v>100</v>
      </c>
      <c r="K170" s="136">
        <f t="shared" si="18"/>
        <v>100</v>
      </c>
    </row>
    <row r="171" spans="1:11" s="27" customFormat="1" ht="25.5" x14ac:dyDescent="0.2">
      <c r="A171" s="18" t="s">
        <v>354</v>
      </c>
      <c r="B171" s="4" t="s">
        <v>356</v>
      </c>
      <c r="C171" s="4"/>
      <c r="D171" s="4" t="s">
        <v>75</v>
      </c>
      <c r="E171" s="4" t="s">
        <v>44</v>
      </c>
      <c r="F171" s="4" t="s">
        <v>29</v>
      </c>
      <c r="G171" s="64">
        <f>G172</f>
        <v>1811.9</v>
      </c>
      <c r="H171" s="64">
        <f>H172</f>
        <v>1811.9</v>
      </c>
      <c r="I171" s="66">
        <f>I172</f>
        <v>1811.9</v>
      </c>
      <c r="J171" s="136">
        <f t="shared" si="17"/>
        <v>100</v>
      </c>
      <c r="K171" s="136">
        <f t="shared" si="18"/>
        <v>100</v>
      </c>
    </row>
    <row r="172" spans="1:11" s="27" customFormat="1" ht="63.75" x14ac:dyDescent="0.2">
      <c r="A172" s="19" t="s">
        <v>59</v>
      </c>
      <c r="B172" s="6" t="s">
        <v>356</v>
      </c>
      <c r="C172" s="6" t="s">
        <v>62</v>
      </c>
      <c r="D172" s="6" t="s">
        <v>75</v>
      </c>
      <c r="E172" s="6" t="s">
        <v>35</v>
      </c>
      <c r="F172" s="6" t="s">
        <v>29</v>
      </c>
      <c r="G172" s="62">
        <v>1811.9</v>
      </c>
      <c r="H172" s="62">
        <v>1811.9</v>
      </c>
      <c r="I172" s="114">
        <v>1811.9</v>
      </c>
      <c r="J172" s="136">
        <f t="shared" si="17"/>
        <v>100</v>
      </c>
      <c r="K172" s="136">
        <f t="shared" si="18"/>
        <v>100</v>
      </c>
    </row>
    <row r="173" spans="1:11" s="27" customFormat="1" ht="38.25" x14ac:dyDescent="0.2">
      <c r="A173" s="17" t="s">
        <v>114</v>
      </c>
      <c r="B173" s="4" t="s">
        <v>202</v>
      </c>
      <c r="C173" s="4"/>
      <c r="D173" s="4" t="s">
        <v>75</v>
      </c>
      <c r="E173" s="4" t="s">
        <v>35</v>
      </c>
      <c r="F173" s="4" t="s">
        <v>29</v>
      </c>
      <c r="G173" s="64">
        <f>G174</f>
        <v>15055.137000000001</v>
      </c>
      <c r="H173" s="64">
        <f>H174</f>
        <v>15055.137000000001</v>
      </c>
      <c r="I173" s="66">
        <f>I174</f>
        <v>15055.137000000001</v>
      </c>
      <c r="J173" s="136">
        <f t="shared" si="17"/>
        <v>100</v>
      </c>
      <c r="K173" s="136">
        <f t="shared" si="18"/>
        <v>100</v>
      </c>
    </row>
    <row r="174" spans="1:11" s="27" customFormat="1" ht="63.75" x14ac:dyDescent="0.2">
      <c r="A174" s="19" t="s">
        <v>59</v>
      </c>
      <c r="B174" s="6" t="s">
        <v>202</v>
      </c>
      <c r="C174" s="6" t="s">
        <v>62</v>
      </c>
      <c r="D174" s="6" t="s">
        <v>75</v>
      </c>
      <c r="E174" s="6" t="s">
        <v>35</v>
      </c>
      <c r="F174" s="6" t="s">
        <v>29</v>
      </c>
      <c r="G174" s="62">
        <v>15055.137000000001</v>
      </c>
      <c r="H174" s="62">
        <v>15055.137000000001</v>
      </c>
      <c r="I174" s="114">
        <v>15055.137000000001</v>
      </c>
      <c r="J174" s="136">
        <f t="shared" si="17"/>
        <v>100</v>
      </c>
      <c r="K174" s="136">
        <f t="shared" si="18"/>
        <v>100</v>
      </c>
    </row>
    <row r="175" spans="1:11" s="27" customFormat="1" ht="51" x14ac:dyDescent="0.2">
      <c r="A175" s="13" t="s">
        <v>448</v>
      </c>
      <c r="B175" s="4" t="s">
        <v>451</v>
      </c>
      <c r="C175" s="4"/>
      <c r="D175" s="4" t="s">
        <v>75</v>
      </c>
      <c r="E175" s="4" t="s">
        <v>35</v>
      </c>
      <c r="F175" s="4" t="s">
        <v>29</v>
      </c>
      <c r="G175" s="66">
        <f>G176</f>
        <v>2940.4</v>
      </c>
      <c r="H175" s="66">
        <f>H176</f>
        <v>2940.4</v>
      </c>
      <c r="I175" s="66">
        <f>I176</f>
        <v>2940.4</v>
      </c>
      <c r="J175" s="136">
        <f t="shared" si="17"/>
        <v>100</v>
      </c>
      <c r="K175" s="136">
        <f t="shared" si="18"/>
        <v>100</v>
      </c>
    </row>
    <row r="176" spans="1:11" s="27" customFormat="1" ht="63.75" x14ac:dyDescent="0.2">
      <c r="A176" s="19" t="s">
        <v>59</v>
      </c>
      <c r="B176" s="6" t="s">
        <v>451</v>
      </c>
      <c r="C176" s="6" t="s">
        <v>62</v>
      </c>
      <c r="D176" s="6" t="s">
        <v>75</v>
      </c>
      <c r="E176" s="6" t="s">
        <v>35</v>
      </c>
      <c r="F176" s="6" t="s">
        <v>29</v>
      </c>
      <c r="G176" s="114">
        <v>2940.4</v>
      </c>
      <c r="H176" s="114">
        <v>2940.4</v>
      </c>
      <c r="I176" s="114">
        <v>2940.4</v>
      </c>
      <c r="J176" s="136">
        <f t="shared" si="17"/>
        <v>100</v>
      </c>
      <c r="K176" s="136">
        <f t="shared" si="18"/>
        <v>100</v>
      </c>
    </row>
    <row r="177" spans="1:11" s="27" customFormat="1" ht="40.5" x14ac:dyDescent="0.2">
      <c r="A177" s="28" t="s">
        <v>491</v>
      </c>
      <c r="B177" s="7" t="s">
        <v>104</v>
      </c>
      <c r="C177" s="7"/>
      <c r="D177" s="7">
        <v>973</v>
      </c>
      <c r="E177" s="7" t="s">
        <v>32</v>
      </c>
      <c r="F177" s="7" t="s">
        <v>43</v>
      </c>
      <c r="G177" s="65">
        <f>G178</f>
        <v>26662.117249999999</v>
      </c>
      <c r="H177" s="65">
        <f>H178</f>
        <v>26662.117249999999</v>
      </c>
      <c r="I177" s="65">
        <f>I178</f>
        <v>26662.117249999999</v>
      </c>
      <c r="J177" s="136">
        <f t="shared" si="17"/>
        <v>100</v>
      </c>
      <c r="K177" s="136">
        <f t="shared" si="18"/>
        <v>100</v>
      </c>
    </row>
    <row r="178" spans="1:11" s="27" customFormat="1" ht="25.5" x14ac:dyDescent="0.2">
      <c r="A178" s="18" t="s">
        <v>105</v>
      </c>
      <c r="B178" s="4" t="s">
        <v>106</v>
      </c>
      <c r="C178" s="4"/>
      <c r="D178" s="4" t="s">
        <v>75</v>
      </c>
      <c r="E178" s="4" t="s">
        <v>32</v>
      </c>
      <c r="F178" s="4" t="s">
        <v>43</v>
      </c>
      <c r="G178" s="66">
        <f>G179+G183+G185+G181+G187</f>
        <v>26662.117249999999</v>
      </c>
      <c r="H178" s="66">
        <f>H179+H183+H185+H181+H187</f>
        <v>26662.117249999999</v>
      </c>
      <c r="I178" s="66">
        <f>I179+I183+I185+I181+I187</f>
        <v>26662.117249999999</v>
      </c>
      <c r="J178" s="136">
        <f t="shared" si="17"/>
        <v>100</v>
      </c>
      <c r="K178" s="136">
        <f t="shared" si="18"/>
        <v>100</v>
      </c>
    </row>
    <row r="179" spans="1:11" s="27" customFormat="1" ht="38.25" x14ac:dyDescent="0.2">
      <c r="A179" s="17" t="s">
        <v>107</v>
      </c>
      <c r="B179" s="4" t="s">
        <v>108</v>
      </c>
      <c r="C179" s="4"/>
      <c r="D179" s="4">
        <v>973</v>
      </c>
      <c r="E179" s="4" t="s">
        <v>32</v>
      </c>
      <c r="F179" s="4" t="s">
        <v>43</v>
      </c>
      <c r="G179" s="64">
        <f>G180</f>
        <v>10501.420690000001</v>
      </c>
      <c r="H179" s="64">
        <f>H180</f>
        <v>10501.420690000001</v>
      </c>
      <c r="I179" s="66">
        <f>I180</f>
        <v>10501.420690000001</v>
      </c>
      <c r="J179" s="136">
        <f t="shared" si="17"/>
        <v>100</v>
      </c>
      <c r="K179" s="136">
        <f t="shared" si="18"/>
        <v>100</v>
      </c>
    </row>
    <row r="180" spans="1:11" s="27" customFormat="1" ht="63.75" x14ac:dyDescent="0.2">
      <c r="A180" s="19" t="s">
        <v>59</v>
      </c>
      <c r="B180" s="6" t="s">
        <v>108</v>
      </c>
      <c r="C180" s="6" t="s">
        <v>62</v>
      </c>
      <c r="D180" s="6" t="s">
        <v>75</v>
      </c>
      <c r="E180" s="6" t="s">
        <v>32</v>
      </c>
      <c r="F180" s="6" t="s">
        <v>43</v>
      </c>
      <c r="G180" s="62">
        <v>10501.420690000001</v>
      </c>
      <c r="H180" s="62">
        <v>10501.420690000001</v>
      </c>
      <c r="I180" s="114">
        <v>10501.420690000001</v>
      </c>
      <c r="J180" s="136">
        <f t="shared" si="17"/>
        <v>100</v>
      </c>
      <c r="K180" s="136">
        <f t="shared" si="18"/>
        <v>100</v>
      </c>
    </row>
    <row r="181" spans="1:11" s="27" customFormat="1" ht="76.5" x14ac:dyDescent="0.2">
      <c r="A181" s="18" t="s">
        <v>303</v>
      </c>
      <c r="B181" s="4" t="s">
        <v>426</v>
      </c>
      <c r="C181" s="4"/>
      <c r="D181" s="4" t="s">
        <v>75</v>
      </c>
      <c r="E181" s="4" t="s">
        <v>32</v>
      </c>
      <c r="F181" s="4" t="s">
        <v>43</v>
      </c>
      <c r="G181" s="64">
        <f>G182</f>
        <v>90.383560000000003</v>
      </c>
      <c r="H181" s="64">
        <f>H182</f>
        <v>90.383560000000003</v>
      </c>
      <c r="I181" s="66">
        <f>I182</f>
        <v>90.383560000000003</v>
      </c>
      <c r="J181" s="136">
        <f t="shared" si="17"/>
        <v>100</v>
      </c>
      <c r="K181" s="136">
        <f t="shared" si="18"/>
        <v>100</v>
      </c>
    </row>
    <row r="182" spans="1:11" s="27" customFormat="1" ht="63.75" x14ac:dyDescent="0.2">
      <c r="A182" s="19" t="s">
        <v>397</v>
      </c>
      <c r="B182" s="6" t="s">
        <v>427</v>
      </c>
      <c r="C182" s="6" t="s">
        <v>67</v>
      </c>
      <c r="D182" s="6" t="s">
        <v>75</v>
      </c>
      <c r="E182" s="6" t="s">
        <v>32</v>
      </c>
      <c r="F182" s="6" t="s">
        <v>43</v>
      </c>
      <c r="G182" s="62">
        <v>90.383560000000003</v>
      </c>
      <c r="H182" s="62">
        <v>90.383560000000003</v>
      </c>
      <c r="I182" s="114">
        <v>90.383560000000003</v>
      </c>
      <c r="J182" s="136">
        <f t="shared" si="17"/>
        <v>100</v>
      </c>
      <c r="K182" s="136">
        <f t="shared" si="18"/>
        <v>100</v>
      </c>
    </row>
    <row r="183" spans="1:11" s="27" customFormat="1" ht="25.5" x14ac:dyDescent="0.2">
      <c r="A183" s="18" t="s">
        <v>354</v>
      </c>
      <c r="B183" s="4" t="s">
        <v>427</v>
      </c>
      <c r="C183" s="4"/>
      <c r="D183" s="4" t="s">
        <v>75</v>
      </c>
      <c r="E183" s="4" t="s">
        <v>32</v>
      </c>
      <c r="F183" s="4" t="s">
        <v>43</v>
      </c>
      <c r="G183" s="64">
        <f>G184</f>
        <v>1115.5</v>
      </c>
      <c r="H183" s="64">
        <f>H184</f>
        <v>1115.5</v>
      </c>
      <c r="I183" s="66">
        <f>I184</f>
        <v>1115.5</v>
      </c>
      <c r="J183" s="136">
        <f t="shared" si="17"/>
        <v>100</v>
      </c>
      <c r="K183" s="136">
        <f t="shared" si="18"/>
        <v>100</v>
      </c>
    </row>
    <row r="184" spans="1:11" s="27" customFormat="1" ht="51" customHeight="1" x14ac:dyDescent="0.2">
      <c r="A184" s="19" t="s">
        <v>397</v>
      </c>
      <c r="B184" s="6" t="s">
        <v>426</v>
      </c>
      <c r="C184" s="6" t="s">
        <v>62</v>
      </c>
      <c r="D184" s="6" t="s">
        <v>75</v>
      </c>
      <c r="E184" s="6" t="s">
        <v>32</v>
      </c>
      <c r="F184" s="6" t="s">
        <v>43</v>
      </c>
      <c r="G184" s="62">
        <v>1115.5</v>
      </c>
      <c r="H184" s="62">
        <v>1115.5</v>
      </c>
      <c r="I184" s="114">
        <v>1115.5</v>
      </c>
      <c r="J184" s="136">
        <f t="shared" si="17"/>
        <v>100</v>
      </c>
      <c r="K184" s="136">
        <f t="shared" si="18"/>
        <v>100</v>
      </c>
    </row>
    <row r="185" spans="1:11" s="27" customFormat="1" ht="102" x14ac:dyDescent="0.2">
      <c r="A185" s="18" t="s">
        <v>265</v>
      </c>
      <c r="B185" s="4" t="s">
        <v>200</v>
      </c>
      <c r="C185" s="4"/>
      <c r="D185" s="4">
        <v>973</v>
      </c>
      <c r="E185" s="4" t="s">
        <v>32</v>
      </c>
      <c r="F185" s="4" t="s">
        <v>43</v>
      </c>
      <c r="G185" s="96">
        <f>G186</f>
        <v>13454.813</v>
      </c>
      <c r="H185" s="96">
        <f>H186</f>
        <v>13454.813</v>
      </c>
      <c r="I185" s="129">
        <f>I186</f>
        <v>13454.813</v>
      </c>
      <c r="J185" s="136">
        <f t="shared" si="17"/>
        <v>100</v>
      </c>
      <c r="K185" s="136">
        <f t="shared" si="18"/>
        <v>100</v>
      </c>
    </row>
    <row r="186" spans="1:11" s="27" customFormat="1" ht="63.75" x14ac:dyDescent="0.2">
      <c r="A186" s="19" t="s">
        <v>59</v>
      </c>
      <c r="B186" s="6" t="s">
        <v>200</v>
      </c>
      <c r="C186" s="6" t="s">
        <v>62</v>
      </c>
      <c r="D186" s="6">
        <v>973</v>
      </c>
      <c r="E186" s="6" t="s">
        <v>32</v>
      </c>
      <c r="F186" s="6" t="s">
        <v>43</v>
      </c>
      <c r="G186" s="62">
        <v>13454.813</v>
      </c>
      <c r="H186" s="62">
        <v>13454.813</v>
      </c>
      <c r="I186" s="114">
        <v>13454.813</v>
      </c>
      <c r="J186" s="136">
        <f t="shared" si="17"/>
        <v>100</v>
      </c>
      <c r="K186" s="136">
        <f t="shared" si="18"/>
        <v>100</v>
      </c>
    </row>
    <row r="187" spans="1:11" s="27" customFormat="1" ht="51" x14ac:dyDescent="0.2">
      <c r="A187" s="13" t="s">
        <v>448</v>
      </c>
      <c r="B187" s="4" t="s">
        <v>453</v>
      </c>
      <c r="C187" s="4"/>
      <c r="D187" s="4">
        <v>973</v>
      </c>
      <c r="E187" s="4" t="s">
        <v>32</v>
      </c>
      <c r="F187" s="4" t="s">
        <v>43</v>
      </c>
      <c r="G187" s="64">
        <f>G188</f>
        <v>1500</v>
      </c>
      <c r="H187" s="64">
        <f>H188</f>
        <v>1500</v>
      </c>
      <c r="I187" s="66">
        <f>I188</f>
        <v>1500</v>
      </c>
      <c r="J187" s="136">
        <f t="shared" si="17"/>
        <v>100</v>
      </c>
      <c r="K187" s="136">
        <f t="shared" si="18"/>
        <v>100</v>
      </c>
    </row>
    <row r="188" spans="1:11" s="27" customFormat="1" ht="63.75" x14ac:dyDescent="0.2">
      <c r="A188" s="11" t="s">
        <v>58</v>
      </c>
      <c r="B188" s="6" t="s">
        <v>453</v>
      </c>
      <c r="C188" s="6" t="s">
        <v>62</v>
      </c>
      <c r="D188" s="6">
        <v>973</v>
      </c>
      <c r="E188" s="4" t="s">
        <v>32</v>
      </c>
      <c r="F188" s="4" t="s">
        <v>43</v>
      </c>
      <c r="G188" s="62">
        <v>1500</v>
      </c>
      <c r="H188" s="62">
        <v>1500</v>
      </c>
      <c r="I188" s="114">
        <v>1500</v>
      </c>
      <c r="J188" s="136">
        <f t="shared" si="17"/>
        <v>100</v>
      </c>
      <c r="K188" s="136">
        <f t="shared" si="18"/>
        <v>100</v>
      </c>
    </row>
    <row r="189" spans="1:11" s="27" customFormat="1" ht="27" x14ac:dyDescent="0.2">
      <c r="A189" s="28" t="s">
        <v>492</v>
      </c>
      <c r="B189" s="7" t="s">
        <v>120</v>
      </c>
      <c r="C189" s="7"/>
      <c r="D189" s="7" t="s">
        <v>75</v>
      </c>
      <c r="E189" s="7" t="s">
        <v>35</v>
      </c>
      <c r="F189" s="7" t="s">
        <v>29</v>
      </c>
      <c r="G189" s="29">
        <f>G190+G195+G209</f>
        <v>16859.084949999997</v>
      </c>
      <c r="H189" s="29">
        <f>H190+H195+H209</f>
        <v>17093.883139999998</v>
      </c>
      <c r="I189" s="124">
        <f>I190+I195+I209</f>
        <v>17093.883139999998</v>
      </c>
      <c r="J189" s="136">
        <f t="shared" si="17"/>
        <v>101.39271016604019</v>
      </c>
      <c r="K189" s="136">
        <f t="shared" si="18"/>
        <v>100</v>
      </c>
    </row>
    <row r="190" spans="1:11" s="27" customFormat="1" ht="25.5" x14ac:dyDescent="0.2">
      <c r="A190" s="18" t="s">
        <v>121</v>
      </c>
      <c r="B190" s="4" t="s">
        <v>122</v>
      </c>
      <c r="C190" s="4"/>
      <c r="D190" s="4" t="s">
        <v>75</v>
      </c>
      <c r="E190" s="4" t="s">
        <v>35</v>
      </c>
      <c r="F190" s="4" t="s">
        <v>29</v>
      </c>
      <c r="G190" s="5">
        <f>G191</f>
        <v>687.43100000000004</v>
      </c>
      <c r="H190" s="5">
        <f>H191</f>
        <v>687.09657000000004</v>
      </c>
      <c r="I190" s="123">
        <f>I191</f>
        <v>687.09657000000004</v>
      </c>
      <c r="J190" s="136">
        <f t="shared" si="17"/>
        <v>99.951350753748386</v>
      </c>
      <c r="K190" s="136">
        <f t="shared" si="18"/>
        <v>100</v>
      </c>
    </row>
    <row r="191" spans="1:11" s="27" customFormat="1" ht="38.25" x14ac:dyDescent="0.2">
      <c r="A191" s="12" t="s">
        <v>123</v>
      </c>
      <c r="B191" s="4" t="s">
        <v>124</v>
      </c>
      <c r="C191" s="4"/>
      <c r="D191" s="4" t="s">
        <v>75</v>
      </c>
      <c r="E191" s="4" t="s">
        <v>35</v>
      </c>
      <c r="F191" s="4" t="s">
        <v>29</v>
      </c>
      <c r="G191" s="64">
        <f>SUM(G192:G194)</f>
        <v>687.43100000000004</v>
      </c>
      <c r="H191" s="64">
        <f>SUM(H192:H194)</f>
        <v>687.09657000000004</v>
      </c>
      <c r="I191" s="66">
        <f>SUM(I192:I194)</f>
        <v>687.09657000000004</v>
      </c>
      <c r="J191" s="136">
        <f t="shared" si="17"/>
        <v>99.951350753748386</v>
      </c>
      <c r="K191" s="136">
        <f t="shared" si="18"/>
        <v>100</v>
      </c>
    </row>
    <row r="192" spans="1:11" s="27" customFormat="1" ht="25.5" x14ac:dyDescent="0.2">
      <c r="A192" s="10" t="s">
        <v>55</v>
      </c>
      <c r="B192" s="6" t="s">
        <v>124</v>
      </c>
      <c r="C192" s="6" t="s">
        <v>56</v>
      </c>
      <c r="D192" s="6" t="s">
        <v>75</v>
      </c>
      <c r="E192" s="6" t="s">
        <v>35</v>
      </c>
      <c r="F192" s="6" t="s">
        <v>29</v>
      </c>
      <c r="G192" s="62">
        <v>478.75</v>
      </c>
      <c r="H192" s="62">
        <v>478.41557</v>
      </c>
      <c r="I192" s="114">
        <v>478.41557</v>
      </c>
      <c r="J192" s="136">
        <f t="shared" si="17"/>
        <v>99.930145169712787</v>
      </c>
      <c r="K192" s="136">
        <f t="shared" si="18"/>
        <v>100</v>
      </c>
    </row>
    <row r="193" spans="1:11" s="27" customFormat="1" x14ac:dyDescent="0.2">
      <c r="A193" s="10" t="s">
        <v>399</v>
      </c>
      <c r="B193" s="6" t="s">
        <v>124</v>
      </c>
      <c r="C193" s="6" t="s">
        <v>398</v>
      </c>
      <c r="D193" s="6" t="s">
        <v>75</v>
      </c>
      <c r="E193" s="6" t="s">
        <v>35</v>
      </c>
      <c r="F193" s="6" t="s">
        <v>29</v>
      </c>
      <c r="G193" s="62">
        <v>136.5</v>
      </c>
      <c r="H193" s="62">
        <v>136.5</v>
      </c>
      <c r="I193" s="114">
        <v>136.5</v>
      </c>
      <c r="J193" s="136">
        <f t="shared" si="17"/>
        <v>100</v>
      </c>
      <c r="K193" s="136">
        <f t="shared" si="18"/>
        <v>100</v>
      </c>
    </row>
    <row r="194" spans="1:11" s="27" customFormat="1" ht="25.5" x14ac:dyDescent="0.2">
      <c r="A194" s="19" t="s">
        <v>251</v>
      </c>
      <c r="B194" s="6" t="s">
        <v>124</v>
      </c>
      <c r="C194" s="6" t="s">
        <v>67</v>
      </c>
      <c r="D194" s="6" t="s">
        <v>75</v>
      </c>
      <c r="E194" s="6" t="s">
        <v>35</v>
      </c>
      <c r="F194" s="6" t="s">
        <v>29</v>
      </c>
      <c r="G194" s="62">
        <v>72.180999999999997</v>
      </c>
      <c r="H194" s="62">
        <v>72.180999999999997</v>
      </c>
      <c r="I194" s="114">
        <v>72.180999999999997</v>
      </c>
      <c r="J194" s="136">
        <f t="shared" si="17"/>
        <v>100</v>
      </c>
      <c r="K194" s="136">
        <f t="shared" si="18"/>
        <v>100</v>
      </c>
    </row>
    <row r="195" spans="1:11" s="27" customFormat="1" ht="25.5" x14ac:dyDescent="0.2">
      <c r="A195" s="18" t="s">
        <v>237</v>
      </c>
      <c r="B195" s="4" t="s">
        <v>236</v>
      </c>
      <c r="C195" s="4"/>
      <c r="D195" s="4" t="s">
        <v>75</v>
      </c>
      <c r="E195" s="4" t="s">
        <v>35</v>
      </c>
      <c r="F195" s="4" t="s">
        <v>31</v>
      </c>
      <c r="G195" s="64">
        <f>G196+G199+G206+G214</f>
        <v>10509.753949999997</v>
      </c>
      <c r="H195" s="64">
        <f>H196+H199+H206+H214</f>
        <v>10745.577179999998</v>
      </c>
      <c r="I195" s="66">
        <f>I196+I199+I206+I214</f>
        <v>10745.577179999998</v>
      </c>
      <c r="J195" s="136">
        <f t="shared" si="17"/>
        <v>102.24385110366929</v>
      </c>
      <c r="K195" s="136">
        <f t="shared" si="18"/>
        <v>100</v>
      </c>
    </row>
    <row r="196" spans="1:11" s="27" customFormat="1" ht="25.5" x14ac:dyDescent="0.2">
      <c r="A196" s="18" t="s">
        <v>68</v>
      </c>
      <c r="B196" s="4" t="s">
        <v>165</v>
      </c>
      <c r="C196" s="4"/>
      <c r="D196" s="4" t="s">
        <v>75</v>
      </c>
      <c r="E196" s="4" t="s">
        <v>35</v>
      </c>
      <c r="F196" s="4" t="s">
        <v>31</v>
      </c>
      <c r="G196" s="64">
        <f>SUM(G197:G198)</f>
        <v>834.57664</v>
      </c>
      <c r="H196" s="64">
        <f>SUM(H197:H198)</f>
        <v>834.57664</v>
      </c>
      <c r="I196" s="66">
        <f>SUM(I197:I198)</f>
        <v>834.57664</v>
      </c>
      <c r="J196" s="136">
        <f t="shared" si="17"/>
        <v>100</v>
      </c>
      <c r="K196" s="136">
        <f t="shared" si="18"/>
        <v>100</v>
      </c>
    </row>
    <row r="197" spans="1:11" s="27" customFormat="1" ht="25.5" x14ac:dyDescent="0.2">
      <c r="A197" s="10" t="s">
        <v>91</v>
      </c>
      <c r="B197" s="6" t="s">
        <v>165</v>
      </c>
      <c r="C197" s="6" t="s">
        <v>52</v>
      </c>
      <c r="D197" s="6" t="s">
        <v>75</v>
      </c>
      <c r="E197" s="6" t="s">
        <v>35</v>
      </c>
      <c r="F197" s="6" t="s">
        <v>31</v>
      </c>
      <c r="G197" s="62">
        <v>645.14643000000001</v>
      </c>
      <c r="H197" s="62">
        <v>645.14643000000001</v>
      </c>
      <c r="I197" s="114">
        <v>645.14643000000001</v>
      </c>
      <c r="J197" s="136">
        <f t="shared" si="17"/>
        <v>100</v>
      </c>
      <c r="K197" s="136">
        <f t="shared" si="18"/>
        <v>100</v>
      </c>
    </row>
    <row r="198" spans="1:11" s="27" customFormat="1" ht="51" x14ac:dyDescent="0.2">
      <c r="A198" s="10" t="s">
        <v>92</v>
      </c>
      <c r="B198" s="6" t="s">
        <v>165</v>
      </c>
      <c r="C198" s="6" t="s">
        <v>85</v>
      </c>
      <c r="D198" s="6" t="s">
        <v>75</v>
      </c>
      <c r="E198" s="6" t="s">
        <v>35</v>
      </c>
      <c r="F198" s="6" t="s">
        <v>31</v>
      </c>
      <c r="G198" s="62">
        <v>189.43020999999999</v>
      </c>
      <c r="H198" s="62">
        <v>189.43020999999999</v>
      </c>
      <c r="I198" s="114">
        <v>189.43020999999999</v>
      </c>
      <c r="J198" s="136">
        <f t="shared" si="17"/>
        <v>100</v>
      </c>
      <c r="K198" s="136">
        <f t="shared" si="18"/>
        <v>100</v>
      </c>
    </row>
    <row r="199" spans="1:11" s="27" customFormat="1" ht="25.5" x14ac:dyDescent="0.2">
      <c r="A199" s="12" t="s">
        <v>213</v>
      </c>
      <c r="B199" s="4" t="s">
        <v>125</v>
      </c>
      <c r="C199" s="4"/>
      <c r="D199" s="4" t="s">
        <v>75</v>
      </c>
      <c r="E199" s="4" t="s">
        <v>35</v>
      </c>
      <c r="F199" s="4" t="s">
        <v>31</v>
      </c>
      <c r="G199" s="64">
        <f>SUM(G200:G205)</f>
        <v>9171.8558199999989</v>
      </c>
      <c r="H199" s="64">
        <f>SUM(H200:H205)</f>
        <v>9407.6790500000006</v>
      </c>
      <c r="I199" s="66">
        <f>SUM(I200:I205)</f>
        <v>9407.6790500000006</v>
      </c>
      <c r="J199" s="136">
        <f t="shared" si="17"/>
        <v>102.57116154710772</v>
      </c>
      <c r="K199" s="136">
        <f t="shared" si="18"/>
        <v>100</v>
      </c>
    </row>
    <row r="200" spans="1:11" s="27" customFormat="1" x14ac:dyDescent="0.2">
      <c r="A200" s="11" t="s">
        <v>162</v>
      </c>
      <c r="B200" s="6" t="s">
        <v>125</v>
      </c>
      <c r="C200" s="6" t="s">
        <v>70</v>
      </c>
      <c r="D200" s="6" t="s">
        <v>75</v>
      </c>
      <c r="E200" s="6" t="s">
        <v>35</v>
      </c>
      <c r="F200" s="6" t="s">
        <v>31</v>
      </c>
      <c r="G200" s="62">
        <v>6192.2</v>
      </c>
      <c r="H200" s="62">
        <v>6390.7760699999999</v>
      </c>
      <c r="I200" s="114">
        <v>6390.7760699999999</v>
      </c>
      <c r="J200" s="136">
        <f t="shared" si="17"/>
        <v>103.20687429346597</v>
      </c>
      <c r="K200" s="136">
        <f t="shared" si="18"/>
        <v>100</v>
      </c>
    </row>
    <row r="201" spans="1:11" s="27" customFormat="1" ht="25.5" x14ac:dyDescent="0.2">
      <c r="A201" s="11" t="s">
        <v>404</v>
      </c>
      <c r="B201" s="74" t="s">
        <v>125</v>
      </c>
      <c r="C201" s="74" t="s">
        <v>403</v>
      </c>
      <c r="D201" s="74" t="s">
        <v>75</v>
      </c>
      <c r="E201" s="74" t="s">
        <v>35</v>
      </c>
      <c r="F201" s="74" t="s">
        <v>31</v>
      </c>
      <c r="G201" s="62">
        <v>147.71299999999999</v>
      </c>
      <c r="H201" s="62">
        <v>147.71299999999999</v>
      </c>
      <c r="I201" s="114">
        <v>147.71299999999999</v>
      </c>
      <c r="J201" s="136">
        <f t="shared" si="17"/>
        <v>100</v>
      </c>
      <c r="K201" s="136">
        <f t="shared" si="18"/>
        <v>100</v>
      </c>
    </row>
    <row r="202" spans="1:11" s="27" customFormat="1" ht="51" x14ac:dyDescent="0.2">
      <c r="A202" s="11" t="s">
        <v>161</v>
      </c>
      <c r="B202" s="6" t="s">
        <v>125</v>
      </c>
      <c r="C202" s="6" t="s">
        <v>98</v>
      </c>
      <c r="D202" s="6" t="s">
        <v>75</v>
      </c>
      <c r="E202" s="6" t="s">
        <v>35</v>
      </c>
      <c r="F202" s="6" t="s">
        <v>31</v>
      </c>
      <c r="G202" s="62">
        <v>2075.1912200000002</v>
      </c>
      <c r="H202" s="62">
        <v>2112.1056100000001</v>
      </c>
      <c r="I202" s="114">
        <v>2112.1056100000001</v>
      </c>
      <c r="J202" s="136">
        <f t="shared" si="17"/>
        <v>101.77884281912102</v>
      </c>
      <c r="K202" s="136">
        <f t="shared" si="18"/>
        <v>100</v>
      </c>
    </row>
    <row r="203" spans="1:11" s="27" customFormat="1" ht="25.5" x14ac:dyDescent="0.2">
      <c r="A203" s="11" t="s">
        <v>69</v>
      </c>
      <c r="B203" s="6" t="s">
        <v>125</v>
      </c>
      <c r="C203" s="6" t="s">
        <v>54</v>
      </c>
      <c r="D203" s="6" t="s">
        <v>75</v>
      </c>
      <c r="E203" s="6" t="s">
        <v>35</v>
      </c>
      <c r="F203" s="6" t="s">
        <v>31</v>
      </c>
      <c r="G203" s="62">
        <v>173.97612000000001</v>
      </c>
      <c r="H203" s="62">
        <v>137.21600000000001</v>
      </c>
      <c r="I203" s="114">
        <v>137.21600000000001</v>
      </c>
      <c r="J203" s="136">
        <f t="shared" si="17"/>
        <v>78.870594424108319</v>
      </c>
      <c r="K203" s="136">
        <f t="shared" si="18"/>
        <v>100</v>
      </c>
    </row>
    <row r="204" spans="1:11" s="27" customFormat="1" ht="25.5" x14ac:dyDescent="0.2">
      <c r="A204" s="10" t="s">
        <v>55</v>
      </c>
      <c r="B204" s="6" t="s">
        <v>125</v>
      </c>
      <c r="C204" s="6" t="s">
        <v>56</v>
      </c>
      <c r="D204" s="6" t="s">
        <v>75</v>
      </c>
      <c r="E204" s="6" t="s">
        <v>35</v>
      </c>
      <c r="F204" s="6" t="s">
        <v>31</v>
      </c>
      <c r="G204" s="62">
        <v>576.27548000000002</v>
      </c>
      <c r="H204" s="62">
        <v>615.77737000000002</v>
      </c>
      <c r="I204" s="114">
        <v>615.77737000000002</v>
      </c>
      <c r="J204" s="136">
        <f t="shared" si="17"/>
        <v>106.85468866383141</v>
      </c>
      <c r="K204" s="136">
        <f t="shared" si="18"/>
        <v>100</v>
      </c>
    </row>
    <row r="205" spans="1:11" s="27" customFormat="1" x14ac:dyDescent="0.2">
      <c r="A205" s="10" t="s">
        <v>273</v>
      </c>
      <c r="B205" s="6" t="s">
        <v>125</v>
      </c>
      <c r="C205" s="6" t="s">
        <v>272</v>
      </c>
      <c r="D205" s="6" t="s">
        <v>75</v>
      </c>
      <c r="E205" s="6" t="s">
        <v>35</v>
      </c>
      <c r="F205" s="6" t="s">
        <v>31</v>
      </c>
      <c r="G205" s="62">
        <v>6.5</v>
      </c>
      <c r="H205" s="62">
        <v>4.0910000000000002</v>
      </c>
      <c r="I205" s="114">
        <v>4.0910000000000002</v>
      </c>
      <c r="J205" s="136">
        <f t="shared" si="17"/>
        <v>62.938461538461546</v>
      </c>
      <c r="K205" s="136">
        <f t="shared" si="18"/>
        <v>100</v>
      </c>
    </row>
    <row r="206" spans="1:11" s="27" customFormat="1" ht="25.5" x14ac:dyDescent="0.2">
      <c r="A206" s="13" t="s">
        <v>354</v>
      </c>
      <c r="B206" s="4" t="s">
        <v>400</v>
      </c>
      <c r="C206" s="4"/>
      <c r="D206" s="4" t="s">
        <v>75</v>
      </c>
      <c r="E206" s="4" t="s">
        <v>35</v>
      </c>
      <c r="F206" s="4" t="s">
        <v>31</v>
      </c>
      <c r="G206" s="64">
        <f>G207+G208</f>
        <v>450.13</v>
      </c>
      <c r="H206" s="64">
        <f>H207+H208</f>
        <v>450.13</v>
      </c>
      <c r="I206" s="66">
        <f>I207+I208</f>
        <v>450.13</v>
      </c>
      <c r="J206" s="136">
        <f t="shared" si="17"/>
        <v>100</v>
      </c>
      <c r="K206" s="136">
        <f t="shared" si="18"/>
        <v>100</v>
      </c>
    </row>
    <row r="207" spans="1:11" s="27" customFormat="1" x14ac:dyDescent="0.2">
      <c r="A207" s="11" t="s">
        <v>162</v>
      </c>
      <c r="B207" s="6" t="s">
        <v>400</v>
      </c>
      <c r="C207" s="6" t="s">
        <v>70</v>
      </c>
      <c r="D207" s="6" t="s">
        <v>75</v>
      </c>
      <c r="E207" s="6" t="s">
        <v>35</v>
      </c>
      <c r="F207" s="6" t="s">
        <v>31</v>
      </c>
      <c r="G207" s="62">
        <v>450.13</v>
      </c>
      <c r="H207" s="62">
        <v>450.13</v>
      </c>
      <c r="I207" s="114">
        <v>450.13</v>
      </c>
      <c r="J207" s="136">
        <f t="shared" ref="J207:J270" si="19">I207/G207*100</f>
        <v>100</v>
      </c>
      <c r="K207" s="136">
        <f t="shared" ref="K207:K270" si="20">I207/H207*100</f>
        <v>100</v>
      </c>
    </row>
    <row r="208" spans="1:11" s="27" customFormat="1" ht="51" x14ac:dyDescent="0.2">
      <c r="A208" s="11" t="s">
        <v>161</v>
      </c>
      <c r="B208" s="6" t="s">
        <v>400</v>
      </c>
      <c r="C208" s="6" t="s">
        <v>98</v>
      </c>
      <c r="D208" s="6" t="s">
        <v>75</v>
      </c>
      <c r="E208" s="6" t="s">
        <v>35</v>
      </c>
      <c r="F208" s="6" t="s">
        <v>31</v>
      </c>
      <c r="G208" s="62">
        <v>0</v>
      </c>
      <c r="H208" s="62">
        <v>0</v>
      </c>
      <c r="I208" s="114">
        <v>0</v>
      </c>
      <c r="J208" s="136" t="e">
        <f t="shared" si="19"/>
        <v>#DIV/0!</v>
      </c>
      <c r="K208" s="136" t="e">
        <f t="shared" si="20"/>
        <v>#DIV/0!</v>
      </c>
    </row>
    <row r="209" spans="1:11" s="27" customFormat="1" ht="51" x14ac:dyDescent="0.2">
      <c r="A209" s="13" t="s">
        <v>448</v>
      </c>
      <c r="B209" s="4" t="s">
        <v>450</v>
      </c>
      <c r="C209" s="6"/>
      <c r="D209" s="6" t="s">
        <v>75</v>
      </c>
      <c r="E209" s="4" t="s">
        <v>35</v>
      </c>
      <c r="F209" s="4" t="s">
        <v>31</v>
      </c>
      <c r="G209" s="64">
        <f>G210+G211+G212+G213</f>
        <v>5661.9000000000005</v>
      </c>
      <c r="H209" s="64">
        <f>H210+H211+H212+H213</f>
        <v>5661.2093900000009</v>
      </c>
      <c r="I209" s="66">
        <f>I210+I211+I212+I213</f>
        <v>5661.2093900000009</v>
      </c>
      <c r="J209" s="136">
        <f t="shared" si="19"/>
        <v>99.987802504459637</v>
      </c>
      <c r="K209" s="136">
        <f t="shared" si="20"/>
        <v>100</v>
      </c>
    </row>
    <row r="210" spans="1:11" s="27" customFormat="1" x14ac:dyDescent="0.2">
      <c r="A210" s="25" t="s">
        <v>162</v>
      </c>
      <c r="B210" s="6" t="s">
        <v>450</v>
      </c>
      <c r="C210" s="6" t="s">
        <v>70</v>
      </c>
      <c r="D210" s="6" t="s">
        <v>75</v>
      </c>
      <c r="E210" s="4" t="s">
        <v>35</v>
      </c>
      <c r="F210" s="4" t="s">
        <v>31</v>
      </c>
      <c r="G210" s="62">
        <v>4065.4090700000002</v>
      </c>
      <c r="H210" s="62">
        <v>4064.7184600000001</v>
      </c>
      <c r="I210" s="114">
        <v>4064.7184600000001</v>
      </c>
      <c r="J210" s="136">
        <f t="shared" si="19"/>
        <v>99.983012533594803</v>
      </c>
      <c r="K210" s="136">
        <f t="shared" si="20"/>
        <v>100</v>
      </c>
    </row>
    <row r="211" spans="1:11" s="27" customFormat="1" ht="51" x14ac:dyDescent="0.2">
      <c r="A211" s="10" t="s">
        <v>164</v>
      </c>
      <c r="B211" s="6" t="s">
        <v>450</v>
      </c>
      <c r="C211" s="6" t="s">
        <v>98</v>
      </c>
      <c r="D211" s="6" t="s">
        <v>75</v>
      </c>
      <c r="E211" s="4" t="s">
        <v>35</v>
      </c>
      <c r="F211" s="4" t="s">
        <v>31</v>
      </c>
      <c r="G211" s="62">
        <v>1150.04881</v>
      </c>
      <c r="H211" s="62">
        <v>1150.04881</v>
      </c>
      <c r="I211" s="114">
        <v>1150.04881</v>
      </c>
      <c r="J211" s="136">
        <f t="shared" si="19"/>
        <v>100</v>
      </c>
      <c r="K211" s="136">
        <f t="shared" si="20"/>
        <v>100</v>
      </c>
    </row>
    <row r="212" spans="1:11" s="27" customFormat="1" ht="25.5" x14ac:dyDescent="0.2">
      <c r="A212" s="10" t="s">
        <v>91</v>
      </c>
      <c r="B212" s="6" t="s">
        <v>450</v>
      </c>
      <c r="C212" s="6" t="s">
        <v>52</v>
      </c>
      <c r="D212" s="6" t="s">
        <v>75</v>
      </c>
      <c r="E212" s="4" t="s">
        <v>35</v>
      </c>
      <c r="F212" s="4" t="s">
        <v>31</v>
      </c>
      <c r="G212" s="62">
        <v>340.58897999999999</v>
      </c>
      <c r="H212" s="62">
        <v>340.58897999999999</v>
      </c>
      <c r="I212" s="114">
        <v>340.58897999999999</v>
      </c>
      <c r="J212" s="136">
        <f t="shared" si="19"/>
        <v>100</v>
      </c>
      <c r="K212" s="136">
        <f t="shared" si="20"/>
        <v>100</v>
      </c>
    </row>
    <row r="213" spans="1:11" s="27" customFormat="1" ht="51" x14ac:dyDescent="0.2">
      <c r="A213" s="10" t="s">
        <v>92</v>
      </c>
      <c r="B213" s="6" t="s">
        <v>450</v>
      </c>
      <c r="C213" s="6" t="s">
        <v>85</v>
      </c>
      <c r="D213" s="6" t="s">
        <v>75</v>
      </c>
      <c r="E213" s="4" t="s">
        <v>35</v>
      </c>
      <c r="F213" s="4" t="s">
        <v>31</v>
      </c>
      <c r="G213" s="62">
        <v>105.85314</v>
      </c>
      <c r="H213" s="62">
        <v>105.85314</v>
      </c>
      <c r="I213" s="114">
        <v>105.85314</v>
      </c>
      <c r="J213" s="136">
        <f t="shared" si="19"/>
        <v>100</v>
      </c>
      <c r="K213" s="136">
        <f t="shared" si="20"/>
        <v>100</v>
      </c>
    </row>
    <row r="214" spans="1:11" s="27" customFormat="1" x14ac:dyDescent="0.2">
      <c r="A214" s="17" t="s">
        <v>402</v>
      </c>
      <c r="B214" s="4" t="s">
        <v>401</v>
      </c>
      <c r="C214" s="6"/>
      <c r="D214" s="4" t="s">
        <v>75</v>
      </c>
      <c r="E214" s="4" t="s">
        <v>35</v>
      </c>
      <c r="F214" s="4" t="s">
        <v>29</v>
      </c>
      <c r="G214" s="64">
        <f>G215</f>
        <v>53.191490000000002</v>
      </c>
      <c r="H214" s="64">
        <f>H215</f>
        <v>53.191490000000002</v>
      </c>
      <c r="I214" s="66">
        <f>I215</f>
        <v>53.191490000000002</v>
      </c>
      <c r="J214" s="136">
        <f t="shared" si="19"/>
        <v>100</v>
      </c>
      <c r="K214" s="136">
        <f t="shared" si="20"/>
        <v>100</v>
      </c>
    </row>
    <row r="215" spans="1:11" s="27" customFormat="1" ht="25.5" x14ac:dyDescent="0.2">
      <c r="A215" s="19" t="s">
        <v>251</v>
      </c>
      <c r="B215" s="6" t="s">
        <v>401</v>
      </c>
      <c r="C215" s="6" t="s">
        <v>67</v>
      </c>
      <c r="D215" s="6" t="s">
        <v>75</v>
      </c>
      <c r="E215" s="6" t="s">
        <v>35</v>
      </c>
      <c r="F215" s="6" t="s">
        <v>29</v>
      </c>
      <c r="G215" s="62">
        <v>53.191490000000002</v>
      </c>
      <c r="H215" s="62">
        <v>53.191490000000002</v>
      </c>
      <c r="I215" s="114">
        <v>53.191490000000002</v>
      </c>
      <c r="J215" s="136">
        <f t="shared" si="19"/>
        <v>100</v>
      </c>
      <c r="K215" s="136">
        <f t="shared" si="20"/>
        <v>100</v>
      </c>
    </row>
    <row r="216" spans="1:11" s="27" customFormat="1" ht="51" x14ac:dyDescent="0.2">
      <c r="A216" s="34" t="s">
        <v>371</v>
      </c>
      <c r="B216" s="55" t="s">
        <v>126</v>
      </c>
      <c r="C216" s="55"/>
      <c r="D216" s="55"/>
      <c r="E216" s="55"/>
      <c r="F216" s="55"/>
      <c r="G216" s="73">
        <f>G217+G223+G228+G245+G267+G263</f>
        <v>88021.362930000003</v>
      </c>
      <c r="H216" s="73">
        <f>H217+H223+H228+H245+H267+H263</f>
        <v>88116.790930000017</v>
      </c>
      <c r="I216" s="122">
        <f>I217+I223+I228+I245+I267+I263</f>
        <v>88081.09093000002</v>
      </c>
      <c r="J216" s="135">
        <f t="shared" si="19"/>
        <v>100.06785625444988</v>
      </c>
      <c r="K216" s="135">
        <f t="shared" si="20"/>
        <v>99.959485587680604</v>
      </c>
    </row>
    <row r="217" spans="1:11" s="27" customFormat="1" ht="27" x14ac:dyDescent="0.2">
      <c r="A217" s="28" t="s">
        <v>493</v>
      </c>
      <c r="B217" s="51" t="s">
        <v>204</v>
      </c>
      <c r="C217" s="7"/>
      <c r="D217" s="7" t="s">
        <v>25</v>
      </c>
      <c r="E217" s="7" t="s">
        <v>46</v>
      </c>
      <c r="F217" s="7" t="s">
        <v>30</v>
      </c>
      <c r="G217" s="29">
        <f>G219</f>
        <v>1586.6744100000001</v>
      </c>
      <c r="H217" s="29">
        <f>H219</f>
        <v>1586.6744100000001</v>
      </c>
      <c r="I217" s="124">
        <f>I219</f>
        <v>1586.6744100000001</v>
      </c>
      <c r="J217" s="136">
        <f t="shared" si="19"/>
        <v>100</v>
      </c>
      <c r="K217" s="136">
        <f t="shared" si="20"/>
        <v>100</v>
      </c>
    </row>
    <row r="218" spans="1:11" ht="38.25" x14ac:dyDescent="0.2">
      <c r="A218" s="18" t="s">
        <v>238</v>
      </c>
      <c r="B218" s="46" t="s">
        <v>204</v>
      </c>
      <c r="C218" s="4"/>
      <c r="D218" s="4" t="s">
        <v>25</v>
      </c>
      <c r="E218" s="4" t="s">
        <v>46</v>
      </c>
      <c r="F218" s="4" t="s">
        <v>30</v>
      </c>
      <c r="G218" s="64">
        <f>G219</f>
        <v>1586.6744100000001</v>
      </c>
      <c r="H218" s="64">
        <f>H219</f>
        <v>1586.6744100000001</v>
      </c>
      <c r="I218" s="66">
        <f>I219</f>
        <v>1586.6744100000001</v>
      </c>
      <c r="J218" s="136">
        <f t="shared" si="19"/>
        <v>100</v>
      </c>
      <c r="K218" s="136">
        <f t="shared" si="20"/>
        <v>100</v>
      </c>
    </row>
    <row r="219" spans="1:11" s="27" customFormat="1" ht="25.5" x14ac:dyDescent="0.2">
      <c r="A219" s="18" t="s">
        <v>83</v>
      </c>
      <c r="B219" s="46" t="s">
        <v>205</v>
      </c>
      <c r="C219" s="4"/>
      <c r="D219" s="4" t="s">
        <v>25</v>
      </c>
      <c r="E219" s="4" t="s">
        <v>46</v>
      </c>
      <c r="F219" s="4" t="s">
        <v>30</v>
      </c>
      <c r="G219" s="64">
        <f>SUM(G220:G222)</f>
        <v>1586.6744100000001</v>
      </c>
      <c r="H219" s="64">
        <f>SUM(H220:H222)</f>
        <v>1586.6744100000001</v>
      </c>
      <c r="I219" s="66">
        <f>SUM(I220:I222)</f>
        <v>1586.6744100000001</v>
      </c>
      <c r="J219" s="136">
        <f t="shared" si="19"/>
        <v>100</v>
      </c>
      <c r="K219" s="136">
        <f t="shared" si="20"/>
        <v>100</v>
      </c>
    </row>
    <row r="220" spans="1:11" s="27" customFormat="1" ht="25.5" x14ac:dyDescent="0.2">
      <c r="A220" s="19" t="s">
        <v>404</v>
      </c>
      <c r="B220" s="47" t="s">
        <v>205</v>
      </c>
      <c r="C220" s="6" t="s">
        <v>403</v>
      </c>
      <c r="D220" s="6" t="s">
        <v>25</v>
      </c>
      <c r="E220" s="6" t="s">
        <v>46</v>
      </c>
      <c r="F220" s="6" t="s">
        <v>30</v>
      </c>
      <c r="G220" s="62">
        <v>86.022999999999996</v>
      </c>
      <c r="H220" s="62">
        <v>86.022999999999996</v>
      </c>
      <c r="I220" s="114">
        <v>86.022999999999996</v>
      </c>
      <c r="J220" s="136">
        <f t="shared" si="19"/>
        <v>100</v>
      </c>
      <c r="K220" s="136">
        <f t="shared" si="20"/>
        <v>100</v>
      </c>
    </row>
    <row r="221" spans="1:11" s="27" customFormat="1" ht="25.5" x14ac:dyDescent="0.2">
      <c r="A221" s="10" t="s">
        <v>55</v>
      </c>
      <c r="B221" s="47" t="s">
        <v>205</v>
      </c>
      <c r="C221" s="6" t="s">
        <v>56</v>
      </c>
      <c r="D221" s="6" t="s">
        <v>25</v>
      </c>
      <c r="E221" s="6" t="s">
        <v>46</v>
      </c>
      <c r="F221" s="6" t="s">
        <v>30</v>
      </c>
      <c r="G221" s="62">
        <v>726.39140999999995</v>
      </c>
      <c r="H221" s="62">
        <v>726.39140999999995</v>
      </c>
      <c r="I221" s="114">
        <v>726.39140999999995</v>
      </c>
      <c r="J221" s="136">
        <f t="shared" si="19"/>
        <v>100</v>
      </c>
      <c r="K221" s="136">
        <f t="shared" si="20"/>
        <v>100</v>
      </c>
    </row>
    <row r="222" spans="1:11" s="27" customFormat="1" x14ac:dyDescent="0.2">
      <c r="A222" s="10" t="s">
        <v>399</v>
      </c>
      <c r="B222" s="47" t="s">
        <v>205</v>
      </c>
      <c r="C222" s="6" t="s">
        <v>398</v>
      </c>
      <c r="D222" s="6" t="s">
        <v>25</v>
      </c>
      <c r="E222" s="6" t="s">
        <v>46</v>
      </c>
      <c r="F222" s="6" t="s">
        <v>30</v>
      </c>
      <c r="G222" s="62">
        <v>774.26</v>
      </c>
      <c r="H222" s="62">
        <v>774.26</v>
      </c>
      <c r="I222" s="114">
        <v>774.26</v>
      </c>
      <c r="J222" s="136">
        <f t="shared" si="19"/>
        <v>100</v>
      </c>
      <c r="K222" s="136">
        <f t="shared" si="20"/>
        <v>100</v>
      </c>
    </row>
    <row r="223" spans="1:11" s="27" customFormat="1" ht="40.5" x14ac:dyDescent="0.2">
      <c r="A223" s="28" t="s">
        <v>494</v>
      </c>
      <c r="B223" s="51" t="s">
        <v>229</v>
      </c>
      <c r="C223" s="7"/>
      <c r="D223" s="7" t="s">
        <v>25</v>
      </c>
      <c r="E223" s="7" t="s">
        <v>46</v>
      </c>
      <c r="F223" s="7" t="s">
        <v>30</v>
      </c>
      <c r="G223" s="63">
        <f t="shared" ref="G223:I224" si="21">G224</f>
        <v>4049.9044999999996</v>
      </c>
      <c r="H223" s="63">
        <f t="shared" si="21"/>
        <v>4054.1925000000001</v>
      </c>
      <c r="I223" s="65">
        <f t="shared" si="21"/>
        <v>4054.1925000000001</v>
      </c>
      <c r="J223" s="136">
        <f t="shared" si="19"/>
        <v>100.10587903986379</v>
      </c>
      <c r="K223" s="136">
        <f t="shared" si="20"/>
        <v>100</v>
      </c>
    </row>
    <row r="224" spans="1:11" ht="38.25" x14ac:dyDescent="0.2">
      <c r="A224" s="18" t="s">
        <v>240</v>
      </c>
      <c r="B224" s="46" t="s">
        <v>239</v>
      </c>
      <c r="C224" s="4"/>
      <c r="D224" s="4" t="s">
        <v>25</v>
      </c>
      <c r="E224" s="4" t="s">
        <v>46</v>
      </c>
      <c r="F224" s="4" t="s">
        <v>30</v>
      </c>
      <c r="G224" s="64">
        <f t="shared" si="21"/>
        <v>4049.9044999999996</v>
      </c>
      <c r="H224" s="64">
        <f t="shared" si="21"/>
        <v>4054.1925000000001</v>
      </c>
      <c r="I224" s="66">
        <f t="shared" si="21"/>
        <v>4054.1925000000001</v>
      </c>
      <c r="J224" s="136">
        <f t="shared" si="19"/>
        <v>100.10587903986379</v>
      </c>
      <c r="K224" s="136">
        <f t="shared" si="20"/>
        <v>100</v>
      </c>
    </row>
    <row r="225" spans="1:11" s="27" customFormat="1" ht="25.5" x14ac:dyDescent="0.2">
      <c r="A225" s="12" t="s">
        <v>241</v>
      </c>
      <c r="B225" s="46" t="s">
        <v>206</v>
      </c>
      <c r="C225" s="4"/>
      <c r="D225" s="4" t="s">
        <v>25</v>
      </c>
      <c r="E225" s="4" t="s">
        <v>46</v>
      </c>
      <c r="F225" s="4" t="s">
        <v>30</v>
      </c>
      <c r="G225" s="64">
        <f>G226+G227</f>
        <v>4049.9044999999996</v>
      </c>
      <c r="H225" s="64">
        <f>H226+H227</f>
        <v>4054.1925000000001</v>
      </c>
      <c r="I225" s="66">
        <f>I226+I227</f>
        <v>4054.1925000000001</v>
      </c>
      <c r="J225" s="136">
        <f t="shared" si="19"/>
        <v>100.10587903986379</v>
      </c>
      <c r="K225" s="136">
        <f t="shared" si="20"/>
        <v>100</v>
      </c>
    </row>
    <row r="226" spans="1:11" s="27" customFormat="1" x14ac:dyDescent="0.2">
      <c r="A226" s="11" t="s">
        <v>163</v>
      </c>
      <c r="B226" s="47" t="s">
        <v>206</v>
      </c>
      <c r="C226" s="6" t="s">
        <v>70</v>
      </c>
      <c r="D226" s="6" t="s">
        <v>25</v>
      </c>
      <c r="E226" s="6" t="s">
        <v>46</v>
      </c>
      <c r="F226" s="6" t="s">
        <v>30</v>
      </c>
      <c r="G226" s="62">
        <v>3113.6108899999999</v>
      </c>
      <c r="H226" s="62">
        <v>3117.8988899999999</v>
      </c>
      <c r="I226" s="114">
        <v>3117.8988899999999</v>
      </c>
      <c r="J226" s="136">
        <f t="shared" si="19"/>
        <v>100.13771791503466</v>
      </c>
      <c r="K226" s="136">
        <f t="shared" si="20"/>
        <v>100</v>
      </c>
    </row>
    <row r="227" spans="1:11" s="27" customFormat="1" ht="51" x14ac:dyDescent="0.2">
      <c r="A227" s="11" t="s">
        <v>164</v>
      </c>
      <c r="B227" s="47" t="s">
        <v>206</v>
      </c>
      <c r="C227" s="6" t="s">
        <v>98</v>
      </c>
      <c r="D227" s="6" t="s">
        <v>25</v>
      </c>
      <c r="E227" s="6" t="s">
        <v>46</v>
      </c>
      <c r="F227" s="6" t="s">
        <v>30</v>
      </c>
      <c r="G227" s="62">
        <v>936.29360999999994</v>
      </c>
      <c r="H227" s="62">
        <v>936.29360999999994</v>
      </c>
      <c r="I227" s="114">
        <v>936.29360999999994</v>
      </c>
      <c r="J227" s="136">
        <f t="shared" si="19"/>
        <v>100</v>
      </c>
      <c r="K227" s="136">
        <f t="shared" si="20"/>
        <v>100</v>
      </c>
    </row>
    <row r="228" spans="1:11" s="27" customFormat="1" ht="27" x14ac:dyDescent="0.2">
      <c r="A228" s="23" t="s">
        <v>495</v>
      </c>
      <c r="B228" s="7" t="s">
        <v>218</v>
      </c>
      <c r="C228" s="7"/>
      <c r="D228" s="7" t="s">
        <v>25</v>
      </c>
      <c r="E228" s="7" t="s">
        <v>46</v>
      </c>
      <c r="F228" s="7" t="s">
        <v>43</v>
      </c>
      <c r="G228" s="63">
        <f>G229+G241+G243</f>
        <v>57897.720720000005</v>
      </c>
      <c r="H228" s="63">
        <f>H229+H241+H243</f>
        <v>57897.720720000005</v>
      </c>
      <c r="I228" s="65">
        <f>I229+I241+I243</f>
        <v>57897.720720000005</v>
      </c>
      <c r="J228" s="136">
        <f t="shared" si="19"/>
        <v>100</v>
      </c>
      <c r="K228" s="136">
        <f t="shared" si="20"/>
        <v>100</v>
      </c>
    </row>
    <row r="229" spans="1:11" s="27" customFormat="1" ht="25.5" x14ac:dyDescent="0.2">
      <c r="A229" s="18" t="s">
        <v>207</v>
      </c>
      <c r="B229" s="4" t="s">
        <v>208</v>
      </c>
      <c r="C229" s="4"/>
      <c r="D229" s="4" t="s">
        <v>25</v>
      </c>
      <c r="E229" s="4" t="s">
        <v>46</v>
      </c>
      <c r="F229" s="4" t="s">
        <v>43</v>
      </c>
      <c r="G229" s="64">
        <f>G230+G237+G235+G233+G239</f>
        <v>56985.430420000004</v>
      </c>
      <c r="H229" s="64">
        <f>H230+H237+H235+H233+H239</f>
        <v>56985.430420000004</v>
      </c>
      <c r="I229" s="66">
        <f>I230+I237+I235+I233+I239</f>
        <v>56985.430420000004</v>
      </c>
      <c r="J229" s="136">
        <f t="shared" si="19"/>
        <v>100</v>
      </c>
      <c r="K229" s="136">
        <f t="shared" si="20"/>
        <v>100</v>
      </c>
    </row>
    <row r="230" spans="1:11" s="27" customFormat="1" ht="25.5" x14ac:dyDescent="0.2">
      <c r="A230" s="18" t="s">
        <v>219</v>
      </c>
      <c r="B230" s="4" t="s">
        <v>209</v>
      </c>
      <c r="C230" s="4"/>
      <c r="D230" s="4" t="s">
        <v>25</v>
      </c>
      <c r="E230" s="4" t="s">
        <v>46</v>
      </c>
      <c r="F230" s="4" t="s">
        <v>43</v>
      </c>
      <c r="G230" s="64">
        <f>G231+G232</f>
        <v>22561.188109999999</v>
      </c>
      <c r="H230" s="64">
        <f>H231+H232</f>
        <v>22561.188109999999</v>
      </c>
      <c r="I230" s="66">
        <f>I231+I232</f>
        <v>22561.188109999999</v>
      </c>
      <c r="J230" s="136">
        <f t="shared" si="19"/>
        <v>100</v>
      </c>
      <c r="K230" s="136">
        <f t="shared" si="20"/>
        <v>100</v>
      </c>
    </row>
    <row r="231" spans="1:11" s="27" customFormat="1" ht="63.75" x14ac:dyDescent="0.2">
      <c r="A231" s="19" t="s">
        <v>58</v>
      </c>
      <c r="B231" s="6" t="s">
        <v>209</v>
      </c>
      <c r="C231" s="6" t="s">
        <v>63</v>
      </c>
      <c r="D231" s="6" t="s">
        <v>25</v>
      </c>
      <c r="E231" s="6" t="s">
        <v>46</v>
      </c>
      <c r="F231" s="6" t="s">
        <v>43</v>
      </c>
      <c r="G231" s="62">
        <v>21404.519319999999</v>
      </c>
      <c r="H231" s="62">
        <v>21404.519319999999</v>
      </c>
      <c r="I231" s="114">
        <v>21404.519319999999</v>
      </c>
      <c r="J231" s="136">
        <f t="shared" si="19"/>
        <v>100</v>
      </c>
      <c r="K231" s="136">
        <f t="shared" si="20"/>
        <v>100</v>
      </c>
    </row>
    <row r="232" spans="1:11" s="27" customFormat="1" ht="25.5" x14ac:dyDescent="0.2">
      <c r="A232" s="19" t="s">
        <v>353</v>
      </c>
      <c r="B232" s="6" t="s">
        <v>209</v>
      </c>
      <c r="C232" s="6" t="s">
        <v>61</v>
      </c>
      <c r="D232" s="6" t="s">
        <v>25</v>
      </c>
      <c r="E232" s="6" t="s">
        <v>46</v>
      </c>
      <c r="F232" s="6" t="s">
        <v>43</v>
      </c>
      <c r="G232" s="62">
        <v>1156.6687899999999</v>
      </c>
      <c r="H232" s="62">
        <v>1156.6687899999999</v>
      </c>
      <c r="I232" s="114">
        <v>1156.6687899999999</v>
      </c>
      <c r="J232" s="136">
        <f t="shared" si="19"/>
        <v>100</v>
      </c>
      <c r="K232" s="136">
        <f t="shared" si="20"/>
        <v>100</v>
      </c>
    </row>
    <row r="233" spans="1:11" s="27" customFormat="1" ht="76.5" x14ac:dyDescent="0.2">
      <c r="A233" s="18" t="s">
        <v>303</v>
      </c>
      <c r="B233" s="4" t="s">
        <v>429</v>
      </c>
      <c r="C233" s="4"/>
      <c r="D233" s="4" t="s">
        <v>25</v>
      </c>
      <c r="E233" s="4" t="s">
        <v>46</v>
      </c>
      <c r="F233" s="4" t="s">
        <v>43</v>
      </c>
      <c r="G233" s="64">
        <f>G234</f>
        <v>177.98</v>
      </c>
      <c r="H233" s="64">
        <f>H234</f>
        <v>177.98</v>
      </c>
      <c r="I233" s="66">
        <f>I234</f>
        <v>177.98</v>
      </c>
      <c r="J233" s="136">
        <f t="shared" si="19"/>
        <v>100</v>
      </c>
      <c r="K233" s="136">
        <f t="shared" si="20"/>
        <v>100</v>
      </c>
    </row>
    <row r="234" spans="1:11" s="27" customFormat="1" ht="25.5" x14ac:dyDescent="0.2">
      <c r="A234" s="19" t="s">
        <v>353</v>
      </c>
      <c r="B234" s="6" t="s">
        <v>429</v>
      </c>
      <c r="C234" s="6" t="s">
        <v>61</v>
      </c>
      <c r="D234" s="6" t="s">
        <v>25</v>
      </c>
      <c r="E234" s="6" t="s">
        <v>46</v>
      </c>
      <c r="F234" s="6" t="s">
        <v>43</v>
      </c>
      <c r="G234" s="62">
        <v>177.98</v>
      </c>
      <c r="H234" s="62">
        <v>177.98</v>
      </c>
      <c r="I234" s="114">
        <v>177.98</v>
      </c>
      <c r="J234" s="136">
        <f t="shared" si="19"/>
        <v>100</v>
      </c>
      <c r="K234" s="136">
        <f t="shared" si="20"/>
        <v>100</v>
      </c>
    </row>
    <row r="235" spans="1:11" s="27" customFormat="1" ht="26.25" customHeight="1" x14ac:dyDescent="0.2">
      <c r="A235" s="18" t="s">
        <v>354</v>
      </c>
      <c r="B235" s="4" t="s">
        <v>428</v>
      </c>
      <c r="C235" s="4"/>
      <c r="D235" s="4" t="s">
        <v>25</v>
      </c>
      <c r="E235" s="4" t="s">
        <v>46</v>
      </c>
      <c r="F235" s="4" t="s">
        <v>43</v>
      </c>
      <c r="G235" s="64">
        <f>G236</f>
        <v>7000</v>
      </c>
      <c r="H235" s="64">
        <f>H236</f>
        <v>7000</v>
      </c>
      <c r="I235" s="66">
        <f>I236</f>
        <v>7000</v>
      </c>
      <c r="J235" s="136">
        <f t="shared" si="19"/>
        <v>100</v>
      </c>
      <c r="K235" s="136">
        <f t="shared" si="20"/>
        <v>100</v>
      </c>
    </row>
    <row r="236" spans="1:11" s="27" customFormat="1" ht="63.75" x14ac:dyDescent="0.2">
      <c r="A236" s="19" t="s">
        <v>58</v>
      </c>
      <c r="B236" s="6" t="s">
        <v>428</v>
      </c>
      <c r="C236" s="6" t="s">
        <v>63</v>
      </c>
      <c r="D236" s="6" t="s">
        <v>25</v>
      </c>
      <c r="E236" s="6" t="s">
        <v>46</v>
      </c>
      <c r="F236" s="6" t="s">
        <v>43</v>
      </c>
      <c r="G236" s="62">
        <v>7000</v>
      </c>
      <c r="H236" s="62">
        <v>7000</v>
      </c>
      <c r="I236" s="114">
        <v>7000</v>
      </c>
      <c r="J236" s="136">
        <f t="shared" si="19"/>
        <v>100</v>
      </c>
      <c r="K236" s="136">
        <f t="shared" si="20"/>
        <v>100</v>
      </c>
    </row>
    <row r="237" spans="1:11" s="27" customFormat="1" ht="38.25" x14ac:dyDescent="0.2">
      <c r="A237" s="18" t="s">
        <v>269</v>
      </c>
      <c r="B237" s="4" t="s">
        <v>224</v>
      </c>
      <c r="C237" s="4"/>
      <c r="D237" s="4" t="s">
        <v>25</v>
      </c>
      <c r="E237" s="4" t="s">
        <v>46</v>
      </c>
      <c r="F237" s="4" t="s">
        <v>43</v>
      </c>
      <c r="G237" s="64">
        <f>G238</f>
        <v>13938.01</v>
      </c>
      <c r="H237" s="64">
        <f>H238</f>
        <v>13938.01</v>
      </c>
      <c r="I237" s="66">
        <f>I238</f>
        <v>13938.01</v>
      </c>
      <c r="J237" s="136">
        <f t="shared" si="19"/>
        <v>100</v>
      </c>
      <c r="K237" s="136">
        <f t="shared" si="20"/>
        <v>100</v>
      </c>
    </row>
    <row r="238" spans="1:11" s="27" customFormat="1" ht="63.75" x14ac:dyDescent="0.2">
      <c r="A238" s="19" t="s">
        <v>58</v>
      </c>
      <c r="B238" s="6" t="s">
        <v>224</v>
      </c>
      <c r="C238" s="6" t="s">
        <v>63</v>
      </c>
      <c r="D238" s="6" t="s">
        <v>25</v>
      </c>
      <c r="E238" s="6" t="s">
        <v>46</v>
      </c>
      <c r="F238" s="6" t="s">
        <v>43</v>
      </c>
      <c r="G238" s="62">
        <v>13938.01</v>
      </c>
      <c r="H238" s="62">
        <v>13938.01</v>
      </c>
      <c r="I238" s="114">
        <v>13938.01</v>
      </c>
      <c r="J238" s="136">
        <f t="shared" si="19"/>
        <v>100</v>
      </c>
      <c r="K238" s="136">
        <f t="shared" si="20"/>
        <v>100</v>
      </c>
    </row>
    <row r="239" spans="1:11" s="27" customFormat="1" ht="51" x14ac:dyDescent="0.2">
      <c r="A239" s="13" t="s">
        <v>448</v>
      </c>
      <c r="B239" s="4" t="s">
        <v>454</v>
      </c>
      <c r="C239" s="6"/>
      <c r="D239" s="4" t="s">
        <v>25</v>
      </c>
      <c r="E239" s="4" t="s">
        <v>46</v>
      </c>
      <c r="F239" s="4" t="s">
        <v>43</v>
      </c>
      <c r="G239" s="64">
        <f>G240</f>
        <v>13308.25231</v>
      </c>
      <c r="H239" s="64">
        <f>H240</f>
        <v>13308.25231</v>
      </c>
      <c r="I239" s="66">
        <f>I240</f>
        <v>13308.25231</v>
      </c>
      <c r="J239" s="136">
        <f t="shared" si="19"/>
        <v>100</v>
      </c>
      <c r="K239" s="136">
        <f t="shared" si="20"/>
        <v>100</v>
      </c>
    </row>
    <row r="240" spans="1:11" s="27" customFormat="1" ht="63.75" x14ac:dyDescent="0.2">
      <c r="A240" s="19" t="s">
        <v>58</v>
      </c>
      <c r="B240" s="6" t="s">
        <v>454</v>
      </c>
      <c r="C240" s="6" t="s">
        <v>63</v>
      </c>
      <c r="D240" s="4" t="s">
        <v>25</v>
      </c>
      <c r="E240" s="4" t="s">
        <v>46</v>
      </c>
      <c r="F240" s="4" t="s">
        <v>43</v>
      </c>
      <c r="G240" s="62">
        <v>13308.25231</v>
      </c>
      <c r="H240" s="62">
        <v>13308.25231</v>
      </c>
      <c r="I240" s="114">
        <v>13308.25231</v>
      </c>
      <c r="J240" s="136">
        <f t="shared" si="19"/>
        <v>100</v>
      </c>
      <c r="K240" s="136">
        <f t="shared" si="20"/>
        <v>100</v>
      </c>
    </row>
    <row r="241" spans="1:11" s="27" customFormat="1" ht="51" x14ac:dyDescent="0.2">
      <c r="A241" s="18" t="s">
        <v>421</v>
      </c>
      <c r="B241" s="4" t="s">
        <v>422</v>
      </c>
      <c r="C241" s="4"/>
      <c r="D241" s="4" t="s">
        <v>25</v>
      </c>
      <c r="E241" s="4" t="s">
        <v>46</v>
      </c>
      <c r="F241" s="4" t="s">
        <v>43</v>
      </c>
      <c r="G241" s="64">
        <f>G242</f>
        <v>230.34064000000001</v>
      </c>
      <c r="H241" s="64">
        <f>H242</f>
        <v>230.34064000000001</v>
      </c>
      <c r="I241" s="66">
        <f>I242</f>
        <v>230.34064000000001</v>
      </c>
      <c r="J241" s="136">
        <f t="shared" si="19"/>
        <v>100</v>
      </c>
      <c r="K241" s="136">
        <f t="shared" si="20"/>
        <v>100</v>
      </c>
    </row>
    <row r="242" spans="1:11" s="27" customFormat="1" ht="25.5" x14ac:dyDescent="0.2">
      <c r="A242" s="10" t="s">
        <v>353</v>
      </c>
      <c r="B242" s="6" t="s">
        <v>422</v>
      </c>
      <c r="C242" s="6" t="s">
        <v>61</v>
      </c>
      <c r="D242" s="6" t="s">
        <v>25</v>
      </c>
      <c r="E242" s="6" t="s">
        <v>46</v>
      </c>
      <c r="F242" s="6" t="s">
        <v>43</v>
      </c>
      <c r="G242" s="62">
        <v>230.34064000000001</v>
      </c>
      <c r="H242" s="62">
        <v>230.34064000000001</v>
      </c>
      <c r="I242" s="114">
        <v>230.34064000000001</v>
      </c>
      <c r="J242" s="136">
        <f t="shared" si="19"/>
        <v>100</v>
      </c>
      <c r="K242" s="136">
        <f t="shared" si="20"/>
        <v>100</v>
      </c>
    </row>
    <row r="243" spans="1:11" s="27" customFormat="1" ht="102" x14ac:dyDescent="0.2">
      <c r="A243" s="13" t="s">
        <v>423</v>
      </c>
      <c r="B243" s="4" t="s">
        <v>424</v>
      </c>
      <c r="C243" s="4"/>
      <c r="D243" s="4" t="s">
        <v>25</v>
      </c>
      <c r="E243" s="4" t="s">
        <v>46</v>
      </c>
      <c r="F243" s="4" t="s">
        <v>43</v>
      </c>
      <c r="G243" s="64">
        <f>G244</f>
        <v>681.94965999999999</v>
      </c>
      <c r="H243" s="64">
        <f>H244</f>
        <v>681.94965999999999</v>
      </c>
      <c r="I243" s="66">
        <f>I244</f>
        <v>681.94965999999999</v>
      </c>
      <c r="J243" s="136">
        <f t="shared" si="19"/>
        <v>100</v>
      </c>
      <c r="K243" s="136">
        <f t="shared" si="20"/>
        <v>100</v>
      </c>
    </row>
    <row r="244" spans="1:11" s="27" customFormat="1" ht="25.5" x14ac:dyDescent="0.2">
      <c r="A244" s="10" t="s">
        <v>353</v>
      </c>
      <c r="B244" s="6" t="s">
        <v>424</v>
      </c>
      <c r="C244" s="6" t="s">
        <v>61</v>
      </c>
      <c r="D244" s="6" t="s">
        <v>25</v>
      </c>
      <c r="E244" s="6" t="s">
        <v>46</v>
      </c>
      <c r="F244" s="6" t="s">
        <v>43</v>
      </c>
      <c r="G244" s="62">
        <v>681.94965999999999</v>
      </c>
      <c r="H244" s="62">
        <v>681.94965999999999</v>
      </c>
      <c r="I244" s="114">
        <v>681.94965999999999</v>
      </c>
      <c r="J244" s="136">
        <f t="shared" si="19"/>
        <v>100</v>
      </c>
      <c r="K244" s="136">
        <f t="shared" si="20"/>
        <v>100</v>
      </c>
    </row>
    <row r="245" spans="1:11" s="27" customFormat="1" ht="40.5" x14ac:dyDescent="0.2">
      <c r="A245" s="23" t="s">
        <v>498</v>
      </c>
      <c r="B245" s="7" t="s">
        <v>220</v>
      </c>
      <c r="C245" s="7"/>
      <c r="D245" s="7" t="s">
        <v>25</v>
      </c>
      <c r="E245" s="7" t="s">
        <v>46</v>
      </c>
      <c r="F245" s="7" t="s">
        <v>33</v>
      </c>
      <c r="G245" s="63">
        <f>G246</f>
        <v>6031.915</v>
      </c>
      <c r="H245" s="63">
        <f>H246</f>
        <v>6123.0550000000003</v>
      </c>
      <c r="I245" s="65">
        <f>I246</f>
        <v>6123.0550000000003</v>
      </c>
      <c r="J245" s="136">
        <f t="shared" si="19"/>
        <v>101.51096293631458</v>
      </c>
      <c r="K245" s="136">
        <f t="shared" si="20"/>
        <v>100</v>
      </c>
    </row>
    <row r="246" spans="1:11" s="27" customFormat="1" ht="38.25" x14ac:dyDescent="0.2">
      <c r="A246" s="22" t="s">
        <v>242</v>
      </c>
      <c r="B246" s="4" t="s">
        <v>246</v>
      </c>
      <c r="C246" s="7"/>
      <c r="D246" s="4" t="s">
        <v>25</v>
      </c>
      <c r="E246" s="4" t="s">
        <v>46</v>
      </c>
      <c r="F246" s="4" t="s">
        <v>33</v>
      </c>
      <c r="G246" s="64">
        <f>G247+G250+G256+G258</f>
        <v>6031.915</v>
      </c>
      <c r="H246" s="64">
        <f>H247+H250+H256+H258</f>
        <v>6123.0550000000003</v>
      </c>
      <c r="I246" s="66">
        <f>I247+I250+I256+I258</f>
        <v>6123.0550000000003</v>
      </c>
      <c r="J246" s="136">
        <f t="shared" si="19"/>
        <v>101.51096293631458</v>
      </c>
      <c r="K246" s="136">
        <f t="shared" si="20"/>
        <v>100</v>
      </c>
    </row>
    <row r="247" spans="1:11" s="27" customFormat="1" ht="25.5" x14ac:dyDescent="0.2">
      <c r="A247" s="18" t="s">
        <v>68</v>
      </c>
      <c r="B247" s="4" t="s">
        <v>211</v>
      </c>
      <c r="C247" s="4"/>
      <c r="D247" s="4" t="s">
        <v>25</v>
      </c>
      <c r="E247" s="4" t="s">
        <v>46</v>
      </c>
      <c r="F247" s="4" t="s">
        <v>33</v>
      </c>
      <c r="G247" s="64">
        <f>G248+G249</f>
        <v>884.48179000000005</v>
      </c>
      <c r="H247" s="64">
        <f>H248+H249</f>
        <v>884.48179000000005</v>
      </c>
      <c r="I247" s="66">
        <f>I248+I249</f>
        <v>884.48179000000005</v>
      </c>
      <c r="J247" s="136">
        <f t="shared" si="19"/>
        <v>100</v>
      </c>
      <c r="K247" s="136">
        <f t="shared" si="20"/>
        <v>100</v>
      </c>
    </row>
    <row r="248" spans="1:11" s="27" customFormat="1" ht="25.5" x14ac:dyDescent="0.2">
      <c r="A248" s="10" t="s">
        <v>91</v>
      </c>
      <c r="B248" s="6" t="s">
        <v>211</v>
      </c>
      <c r="C248" s="6" t="s">
        <v>52</v>
      </c>
      <c r="D248" s="6" t="s">
        <v>25</v>
      </c>
      <c r="E248" s="6" t="s">
        <v>46</v>
      </c>
      <c r="F248" s="6" t="s">
        <v>33</v>
      </c>
      <c r="G248" s="62">
        <v>687.68178999999998</v>
      </c>
      <c r="H248" s="62">
        <v>687.68178999999998</v>
      </c>
      <c r="I248" s="114">
        <v>687.68178999999998</v>
      </c>
      <c r="J248" s="136">
        <f t="shared" si="19"/>
        <v>100</v>
      </c>
      <c r="K248" s="136">
        <f t="shared" si="20"/>
        <v>100</v>
      </c>
    </row>
    <row r="249" spans="1:11" s="27" customFormat="1" ht="51" x14ac:dyDescent="0.2">
      <c r="A249" s="10" t="s">
        <v>92</v>
      </c>
      <c r="B249" s="6" t="s">
        <v>211</v>
      </c>
      <c r="C249" s="6" t="s">
        <v>85</v>
      </c>
      <c r="D249" s="6" t="s">
        <v>25</v>
      </c>
      <c r="E249" s="6" t="s">
        <v>46</v>
      </c>
      <c r="F249" s="6" t="s">
        <v>33</v>
      </c>
      <c r="G249" s="62">
        <v>196.8</v>
      </c>
      <c r="H249" s="62">
        <v>196.8</v>
      </c>
      <c r="I249" s="114">
        <v>196.8</v>
      </c>
      <c r="J249" s="136">
        <f t="shared" si="19"/>
        <v>100</v>
      </c>
      <c r="K249" s="136">
        <f t="shared" si="20"/>
        <v>100</v>
      </c>
    </row>
    <row r="250" spans="1:11" s="27" customFormat="1" ht="38.25" x14ac:dyDescent="0.2">
      <c r="A250" s="21" t="s">
        <v>26</v>
      </c>
      <c r="B250" s="4" t="s">
        <v>212</v>
      </c>
      <c r="C250" s="4"/>
      <c r="D250" s="4" t="s">
        <v>25</v>
      </c>
      <c r="E250" s="4" t="s">
        <v>46</v>
      </c>
      <c r="F250" s="4" t="s">
        <v>33</v>
      </c>
      <c r="G250" s="64">
        <f>SUM(G251:G255)</f>
        <v>3120.1438699999999</v>
      </c>
      <c r="H250" s="64">
        <f>SUM(H251:H255)</f>
        <v>3211.2838699999998</v>
      </c>
      <c r="I250" s="66">
        <f>SUM(I251:I255)</f>
        <v>3211.2838699999998</v>
      </c>
      <c r="J250" s="136">
        <f t="shared" si="19"/>
        <v>102.92101915159444</v>
      </c>
      <c r="K250" s="136">
        <f t="shared" si="20"/>
        <v>100</v>
      </c>
    </row>
    <row r="251" spans="1:11" s="27" customFormat="1" x14ac:dyDescent="0.2">
      <c r="A251" s="25" t="s">
        <v>162</v>
      </c>
      <c r="B251" s="6" t="s">
        <v>212</v>
      </c>
      <c r="C251" s="6" t="s">
        <v>70</v>
      </c>
      <c r="D251" s="6" t="s">
        <v>25</v>
      </c>
      <c r="E251" s="6" t="s">
        <v>46</v>
      </c>
      <c r="F251" s="6" t="s">
        <v>33</v>
      </c>
      <c r="G251" s="62">
        <v>1967.6381200000001</v>
      </c>
      <c r="H251" s="62">
        <v>2037.6381200000001</v>
      </c>
      <c r="I251" s="114">
        <v>2037.6381200000001</v>
      </c>
      <c r="J251" s="136">
        <f t="shared" si="19"/>
        <v>103.55756474163044</v>
      </c>
      <c r="K251" s="136">
        <f t="shared" si="20"/>
        <v>100</v>
      </c>
    </row>
    <row r="252" spans="1:11" s="27" customFormat="1" ht="51" x14ac:dyDescent="0.2">
      <c r="A252" s="10" t="s">
        <v>164</v>
      </c>
      <c r="B252" s="6" t="s">
        <v>212</v>
      </c>
      <c r="C252" s="6" t="s">
        <v>98</v>
      </c>
      <c r="D252" s="6" t="s">
        <v>25</v>
      </c>
      <c r="E252" s="6" t="s">
        <v>46</v>
      </c>
      <c r="F252" s="6" t="s">
        <v>33</v>
      </c>
      <c r="G252" s="62">
        <v>632.33857</v>
      </c>
      <c r="H252" s="62">
        <v>653.47856999999999</v>
      </c>
      <c r="I252" s="114">
        <v>653.47856999999999</v>
      </c>
      <c r="J252" s="136">
        <f t="shared" si="19"/>
        <v>103.34314574548252</v>
      </c>
      <c r="K252" s="136">
        <f t="shared" si="20"/>
        <v>100</v>
      </c>
    </row>
    <row r="253" spans="1:11" s="27" customFormat="1" ht="25.5" x14ac:dyDescent="0.2">
      <c r="A253" s="10" t="s">
        <v>53</v>
      </c>
      <c r="B253" s="6" t="s">
        <v>212</v>
      </c>
      <c r="C253" s="6" t="s">
        <v>54</v>
      </c>
      <c r="D253" s="6" t="s">
        <v>25</v>
      </c>
      <c r="E253" s="6" t="s">
        <v>46</v>
      </c>
      <c r="F253" s="6" t="s">
        <v>33</v>
      </c>
      <c r="G253" s="62">
        <v>89.263999999999996</v>
      </c>
      <c r="H253" s="62">
        <v>89.263999999999996</v>
      </c>
      <c r="I253" s="114">
        <v>89.263999999999996</v>
      </c>
      <c r="J253" s="136">
        <f t="shared" si="19"/>
        <v>100</v>
      </c>
      <c r="K253" s="136">
        <f t="shared" si="20"/>
        <v>100</v>
      </c>
    </row>
    <row r="254" spans="1:11" s="27" customFormat="1" ht="25.5" x14ac:dyDescent="0.2">
      <c r="A254" s="10" t="s">
        <v>55</v>
      </c>
      <c r="B254" s="6" t="s">
        <v>212</v>
      </c>
      <c r="C254" s="6" t="s">
        <v>56</v>
      </c>
      <c r="D254" s="6" t="s">
        <v>25</v>
      </c>
      <c r="E254" s="6" t="s">
        <v>46</v>
      </c>
      <c r="F254" s="6" t="s">
        <v>33</v>
      </c>
      <c r="G254" s="62">
        <v>427.62</v>
      </c>
      <c r="H254" s="62">
        <v>427.62</v>
      </c>
      <c r="I254" s="114">
        <v>427.62</v>
      </c>
      <c r="J254" s="136">
        <f t="shared" si="19"/>
        <v>100</v>
      </c>
      <c r="K254" s="136">
        <f t="shared" si="20"/>
        <v>100</v>
      </c>
    </row>
    <row r="255" spans="1:11" s="27" customFormat="1" x14ac:dyDescent="0.2">
      <c r="A255" s="10" t="s">
        <v>273</v>
      </c>
      <c r="B255" s="6" t="s">
        <v>274</v>
      </c>
      <c r="C255" s="6" t="s">
        <v>272</v>
      </c>
      <c r="D255" s="6" t="s">
        <v>25</v>
      </c>
      <c r="E255" s="6" t="s">
        <v>46</v>
      </c>
      <c r="F255" s="6" t="s">
        <v>33</v>
      </c>
      <c r="G255" s="62">
        <v>3.2831800000000002</v>
      </c>
      <c r="H255" s="62">
        <v>3.2831800000000002</v>
      </c>
      <c r="I255" s="114">
        <v>3.2831800000000002</v>
      </c>
      <c r="J255" s="136">
        <f t="shared" si="19"/>
        <v>100</v>
      </c>
      <c r="K255" s="136">
        <f t="shared" si="20"/>
        <v>100</v>
      </c>
    </row>
    <row r="256" spans="1:11" s="27" customFormat="1" ht="25.5" x14ac:dyDescent="0.2">
      <c r="A256" s="22" t="s">
        <v>245</v>
      </c>
      <c r="B256" s="4" t="s">
        <v>247</v>
      </c>
      <c r="C256" s="4"/>
      <c r="D256" s="4" t="s">
        <v>25</v>
      </c>
      <c r="E256" s="4" t="s">
        <v>32</v>
      </c>
      <c r="F256" s="4" t="s">
        <v>32</v>
      </c>
      <c r="G256" s="64">
        <f>G257</f>
        <v>102.04082</v>
      </c>
      <c r="H256" s="64">
        <f>H257</f>
        <v>102.04082</v>
      </c>
      <c r="I256" s="66">
        <f>I257</f>
        <v>102.04082</v>
      </c>
      <c r="J256" s="136">
        <f t="shared" si="19"/>
        <v>100</v>
      </c>
      <c r="K256" s="136">
        <f t="shared" si="20"/>
        <v>100</v>
      </c>
    </row>
    <row r="257" spans="1:11" s="27" customFormat="1" ht="25.5" x14ac:dyDescent="0.2">
      <c r="A257" s="10" t="s">
        <v>55</v>
      </c>
      <c r="B257" s="6" t="s">
        <v>247</v>
      </c>
      <c r="C257" s="6" t="s">
        <v>56</v>
      </c>
      <c r="D257" s="6" t="s">
        <v>25</v>
      </c>
      <c r="E257" s="6" t="s">
        <v>32</v>
      </c>
      <c r="F257" s="6" t="s">
        <v>32</v>
      </c>
      <c r="G257" s="62">
        <v>102.04082</v>
      </c>
      <c r="H257" s="62">
        <v>102.04082</v>
      </c>
      <c r="I257" s="114">
        <v>102.04082</v>
      </c>
      <c r="J257" s="136">
        <f t="shared" si="19"/>
        <v>100</v>
      </c>
      <c r="K257" s="136">
        <f t="shared" si="20"/>
        <v>100</v>
      </c>
    </row>
    <row r="258" spans="1:11" s="27" customFormat="1" ht="51" x14ac:dyDescent="0.2">
      <c r="A258" s="13" t="s">
        <v>448</v>
      </c>
      <c r="B258" s="4" t="s">
        <v>455</v>
      </c>
      <c r="C258" s="6"/>
      <c r="D258" s="6" t="s">
        <v>25</v>
      </c>
      <c r="E258" s="4" t="s">
        <v>46</v>
      </c>
      <c r="F258" s="4" t="s">
        <v>33</v>
      </c>
      <c r="G258" s="64">
        <f>G259+G260+G261+G262</f>
        <v>1925.2485200000001</v>
      </c>
      <c r="H258" s="64">
        <f>H259+H260+H261+H262</f>
        <v>1925.2485200000001</v>
      </c>
      <c r="I258" s="66">
        <f>I259+I260+I261+I262</f>
        <v>1925.2485200000001</v>
      </c>
      <c r="J258" s="136">
        <f t="shared" si="19"/>
        <v>100</v>
      </c>
      <c r="K258" s="136">
        <f t="shared" si="20"/>
        <v>100</v>
      </c>
    </row>
    <row r="259" spans="1:11" s="27" customFormat="1" x14ac:dyDescent="0.2">
      <c r="A259" s="25" t="s">
        <v>162</v>
      </c>
      <c r="B259" s="6" t="s">
        <v>455</v>
      </c>
      <c r="C259" s="6" t="s">
        <v>70</v>
      </c>
      <c r="D259" s="6" t="s">
        <v>25</v>
      </c>
      <c r="E259" s="6" t="s">
        <v>46</v>
      </c>
      <c r="F259" s="6" t="s">
        <v>33</v>
      </c>
      <c r="G259" s="62">
        <v>1477.4409900000001</v>
      </c>
      <c r="H259" s="62">
        <v>1477.4409900000001</v>
      </c>
      <c r="I259" s="114">
        <v>1477.4409900000001</v>
      </c>
      <c r="J259" s="136">
        <f t="shared" si="19"/>
        <v>100</v>
      </c>
      <c r="K259" s="136">
        <f t="shared" si="20"/>
        <v>100</v>
      </c>
    </row>
    <row r="260" spans="1:11" s="27" customFormat="1" ht="51" x14ac:dyDescent="0.2">
      <c r="A260" s="10" t="s">
        <v>164</v>
      </c>
      <c r="B260" s="6" t="s">
        <v>455</v>
      </c>
      <c r="C260" s="6" t="s">
        <v>98</v>
      </c>
      <c r="D260" s="6" t="s">
        <v>25</v>
      </c>
      <c r="E260" s="6" t="s">
        <v>46</v>
      </c>
      <c r="F260" s="6" t="s">
        <v>33</v>
      </c>
      <c r="G260" s="62">
        <v>377.80752999999999</v>
      </c>
      <c r="H260" s="62">
        <v>377.80752999999999</v>
      </c>
      <c r="I260" s="114">
        <v>377.80752999999999</v>
      </c>
      <c r="J260" s="136">
        <f t="shared" si="19"/>
        <v>100</v>
      </c>
      <c r="K260" s="136">
        <f t="shared" si="20"/>
        <v>100</v>
      </c>
    </row>
    <row r="261" spans="1:11" s="27" customFormat="1" ht="25.5" x14ac:dyDescent="0.2">
      <c r="A261" s="10" t="s">
        <v>91</v>
      </c>
      <c r="B261" s="6" t="s">
        <v>455</v>
      </c>
      <c r="C261" s="6" t="s">
        <v>52</v>
      </c>
      <c r="D261" s="6" t="s">
        <v>25</v>
      </c>
      <c r="E261" s="6" t="s">
        <v>46</v>
      </c>
      <c r="F261" s="6" t="s">
        <v>33</v>
      </c>
      <c r="G261" s="62">
        <v>0</v>
      </c>
      <c r="H261" s="62">
        <v>0</v>
      </c>
      <c r="I261" s="114">
        <v>0</v>
      </c>
      <c r="J261" s="136" t="e">
        <f t="shared" si="19"/>
        <v>#DIV/0!</v>
      </c>
      <c r="K261" s="136" t="e">
        <f t="shared" si="20"/>
        <v>#DIV/0!</v>
      </c>
    </row>
    <row r="262" spans="1:11" s="27" customFormat="1" ht="51" x14ac:dyDescent="0.2">
      <c r="A262" s="10" t="s">
        <v>92</v>
      </c>
      <c r="B262" s="6" t="s">
        <v>455</v>
      </c>
      <c r="C262" s="6" t="s">
        <v>85</v>
      </c>
      <c r="D262" s="6" t="s">
        <v>25</v>
      </c>
      <c r="E262" s="6" t="s">
        <v>46</v>
      </c>
      <c r="F262" s="6" t="s">
        <v>33</v>
      </c>
      <c r="G262" s="62">
        <v>70</v>
      </c>
      <c r="H262" s="62">
        <v>70</v>
      </c>
      <c r="I262" s="114">
        <v>70</v>
      </c>
      <c r="J262" s="136">
        <f t="shared" si="19"/>
        <v>100</v>
      </c>
      <c r="K262" s="136">
        <f t="shared" si="20"/>
        <v>100</v>
      </c>
    </row>
    <row r="263" spans="1:11" s="27" customFormat="1" ht="27" x14ac:dyDescent="0.2">
      <c r="A263" s="28" t="s">
        <v>496</v>
      </c>
      <c r="B263" s="7" t="s">
        <v>360</v>
      </c>
      <c r="C263" s="6"/>
      <c r="D263" s="7" t="s">
        <v>25</v>
      </c>
      <c r="E263" s="7" t="s">
        <v>37</v>
      </c>
      <c r="F263" s="7" t="s">
        <v>31</v>
      </c>
      <c r="G263" s="86">
        <f>G264</f>
        <v>1963.5</v>
      </c>
      <c r="H263" s="86">
        <f t="shared" ref="H263:I265" si="22">H264</f>
        <v>1963.5</v>
      </c>
      <c r="I263" s="126">
        <f t="shared" si="22"/>
        <v>1927.8</v>
      </c>
      <c r="J263" s="136">
        <f t="shared" si="19"/>
        <v>98.181818181818187</v>
      </c>
      <c r="K263" s="136">
        <f t="shared" si="20"/>
        <v>98.181818181818187</v>
      </c>
    </row>
    <row r="264" spans="1:11" s="27" customFormat="1" ht="25.5" x14ac:dyDescent="0.2">
      <c r="A264" s="18" t="s">
        <v>357</v>
      </c>
      <c r="B264" s="4" t="s">
        <v>361</v>
      </c>
      <c r="C264" s="6"/>
      <c r="D264" s="4" t="s">
        <v>25</v>
      </c>
      <c r="E264" s="4" t="s">
        <v>37</v>
      </c>
      <c r="F264" s="4" t="s">
        <v>31</v>
      </c>
      <c r="G264" s="64">
        <f>G265</f>
        <v>1963.5</v>
      </c>
      <c r="H264" s="64">
        <f t="shared" si="22"/>
        <v>1963.5</v>
      </c>
      <c r="I264" s="66">
        <f t="shared" si="22"/>
        <v>1927.8</v>
      </c>
      <c r="J264" s="136">
        <f t="shared" si="19"/>
        <v>98.181818181818187</v>
      </c>
      <c r="K264" s="136">
        <f t="shared" si="20"/>
        <v>98.181818181818187</v>
      </c>
    </row>
    <row r="265" spans="1:11" s="27" customFormat="1" ht="25.5" x14ac:dyDescent="0.2">
      <c r="A265" s="18" t="s">
        <v>358</v>
      </c>
      <c r="B265" s="4" t="s">
        <v>362</v>
      </c>
      <c r="C265" s="6"/>
      <c r="D265" s="4" t="s">
        <v>25</v>
      </c>
      <c r="E265" s="4" t="s">
        <v>37</v>
      </c>
      <c r="F265" s="4" t="s">
        <v>31</v>
      </c>
      <c r="G265" s="64">
        <f>G266</f>
        <v>1963.5</v>
      </c>
      <c r="H265" s="64">
        <f t="shared" si="22"/>
        <v>1963.5</v>
      </c>
      <c r="I265" s="66">
        <f t="shared" si="22"/>
        <v>1927.8</v>
      </c>
      <c r="J265" s="136">
        <f t="shared" si="19"/>
        <v>98.181818181818187</v>
      </c>
      <c r="K265" s="136">
        <f t="shared" si="20"/>
        <v>98.181818181818187</v>
      </c>
    </row>
    <row r="266" spans="1:11" s="27" customFormat="1" x14ac:dyDescent="0.2">
      <c r="A266" s="19" t="s">
        <v>359</v>
      </c>
      <c r="B266" s="6" t="s">
        <v>362</v>
      </c>
      <c r="C266" s="6" t="s">
        <v>363</v>
      </c>
      <c r="D266" s="6" t="s">
        <v>25</v>
      </c>
      <c r="E266" s="6" t="s">
        <v>37</v>
      </c>
      <c r="F266" s="6" t="s">
        <v>31</v>
      </c>
      <c r="G266" s="62">
        <v>1963.5</v>
      </c>
      <c r="H266" s="62">
        <v>1963.5</v>
      </c>
      <c r="I266" s="114">
        <v>1927.8</v>
      </c>
      <c r="J266" s="136">
        <f t="shared" si="19"/>
        <v>98.181818181818187</v>
      </c>
      <c r="K266" s="136">
        <f t="shared" si="20"/>
        <v>98.181818181818187</v>
      </c>
    </row>
    <row r="267" spans="1:11" s="27" customFormat="1" ht="40.5" x14ac:dyDescent="0.2">
      <c r="A267" s="28" t="s">
        <v>497</v>
      </c>
      <c r="B267" s="7" t="s">
        <v>1</v>
      </c>
      <c r="C267" s="7"/>
      <c r="D267" s="7" t="s">
        <v>25</v>
      </c>
      <c r="E267" s="7" t="s">
        <v>32</v>
      </c>
      <c r="F267" s="7" t="s">
        <v>32</v>
      </c>
      <c r="G267" s="63">
        <f>G268</f>
        <v>16491.648300000001</v>
      </c>
      <c r="H267" s="63">
        <f>H268</f>
        <v>16491.648300000001</v>
      </c>
      <c r="I267" s="65">
        <f>I268</f>
        <v>16491.648300000001</v>
      </c>
      <c r="J267" s="136">
        <f t="shared" si="19"/>
        <v>100</v>
      </c>
      <c r="K267" s="136">
        <f t="shared" si="20"/>
        <v>100</v>
      </c>
    </row>
    <row r="268" spans="1:11" s="27" customFormat="1" ht="31.5" customHeight="1" x14ac:dyDescent="0.2">
      <c r="A268" s="18" t="s">
        <v>243</v>
      </c>
      <c r="B268" s="4" t="s">
        <v>2</v>
      </c>
      <c r="C268" s="7"/>
      <c r="D268" s="4" t="s">
        <v>25</v>
      </c>
      <c r="E268" s="4" t="s">
        <v>32</v>
      </c>
      <c r="F268" s="4" t="s">
        <v>32</v>
      </c>
      <c r="G268" s="64">
        <f>G269+G271+G276+G274</f>
        <v>16491.648300000001</v>
      </c>
      <c r="H268" s="64">
        <f>H269+H271+H276+H274</f>
        <v>16491.648300000001</v>
      </c>
      <c r="I268" s="66">
        <f>I269+I271+I276+I274</f>
        <v>16491.648300000001</v>
      </c>
      <c r="J268" s="136">
        <f t="shared" si="19"/>
        <v>100</v>
      </c>
      <c r="K268" s="136">
        <f t="shared" si="20"/>
        <v>100</v>
      </c>
    </row>
    <row r="269" spans="1:11" s="27" customFormat="1" ht="51" x14ac:dyDescent="0.2">
      <c r="A269" s="18" t="s">
        <v>203</v>
      </c>
      <c r="B269" s="4" t="s">
        <v>5</v>
      </c>
      <c r="C269" s="4"/>
      <c r="D269" s="4" t="s">
        <v>25</v>
      </c>
      <c r="E269" s="4" t="s">
        <v>32</v>
      </c>
      <c r="F269" s="4" t="s">
        <v>32</v>
      </c>
      <c r="G269" s="64">
        <f>G270</f>
        <v>1722.4577999999999</v>
      </c>
      <c r="H269" s="64">
        <f>H270</f>
        <v>1722.4577999999999</v>
      </c>
      <c r="I269" s="66">
        <f>I270</f>
        <v>1722.4577999999999</v>
      </c>
      <c r="J269" s="136">
        <f t="shared" si="19"/>
        <v>100</v>
      </c>
      <c r="K269" s="136">
        <f t="shared" si="20"/>
        <v>100</v>
      </c>
    </row>
    <row r="270" spans="1:11" ht="63.75" x14ac:dyDescent="0.2">
      <c r="A270" s="11" t="s">
        <v>59</v>
      </c>
      <c r="B270" s="6" t="s">
        <v>5</v>
      </c>
      <c r="C270" s="6" t="s">
        <v>62</v>
      </c>
      <c r="D270" s="6" t="s">
        <v>25</v>
      </c>
      <c r="E270" s="6" t="s">
        <v>32</v>
      </c>
      <c r="F270" s="6" t="s">
        <v>32</v>
      </c>
      <c r="G270" s="62">
        <v>1722.4577999999999</v>
      </c>
      <c r="H270" s="62">
        <v>1722.4577999999999</v>
      </c>
      <c r="I270" s="114">
        <v>1722.4577999999999</v>
      </c>
      <c r="J270" s="136">
        <f t="shared" si="19"/>
        <v>100</v>
      </c>
      <c r="K270" s="136">
        <f t="shared" si="20"/>
        <v>100</v>
      </c>
    </row>
    <row r="271" spans="1:11" ht="38.25" x14ac:dyDescent="0.2">
      <c r="A271" s="17" t="s">
        <v>405</v>
      </c>
      <c r="B271" s="4" t="s">
        <v>431</v>
      </c>
      <c r="C271" s="4"/>
      <c r="D271" s="4" t="s">
        <v>25</v>
      </c>
      <c r="E271" s="4" t="s">
        <v>32</v>
      </c>
      <c r="F271" s="4" t="s">
        <v>32</v>
      </c>
      <c r="G271" s="64">
        <f>SUM(G272:G273)</f>
        <v>14298.190500000001</v>
      </c>
      <c r="H271" s="64">
        <f>SUM(H272:H273)</f>
        <v>14298.190500000001</v>
      </c>
      <c r="I271" s="66">
        <f>SUM(I272:I273)</f>
        <v>14298.190500000001</v>
      </c>
      <c r="J271" s="136">
        <f t="shared" ref="J271:J334" si="23">I271/G271*100</f>
        <v>100</v>
      </c>
      <c r="K271" s="136">
        <f t="shared" ref="K271:K334" si="24">I271/H271*100</f>
        <v>100</v>
      </c>
    </row>
    <row r="272" spans="1:11" ht="25.5" x14ac:dyDescent="0.2">
      <c r="A272" s="10" t="s">
        <v>55</v>
      </c>
      <c r="B272" s="6" t="s">
        <v>431</v>
      </c>
      <c r="C272" s="6" t="s">
        <v>56</v>
      </c>
      <c r="D272" s="6" t="s">
        <v>25</v>
      </c>
      <c r="E272" s="6" t="s">
        <v>32</v>
      </c>
      <c r="F272" s="6" t="s">
        <v>32</v>
      </c>
      <c r="G272" s="62">
        <v>658</v>
      </c>
      <c r="H272" s="62">
        <v>658</v>
      </c>
      <c r="I272" s="114">
        <v>658</v>
      </c>
      <c r="J272" s="136">
        <f t="shared" si="23"/>
        <v>100</v>
      </c>
      <c r="K272" s="136">
        <f t="shared" si="24"/>
        <v>100</v>
      </c>
    </row>
    <row r="273" spans="1:11" ht="25.5" x14ac:dyDescent="0.2">
      <c r="A273" s="19" t="s">
        <v>251</v>
      </c>
      <c r="B273" s="6" t="s">
        <v>431</v>
      </c>
      <c r="C273" s="6" t="s">
        <v>67</v>
      </c>
      <c r="D273" s="6" t="s">
        <v>25</v>
      </c>
      <c r="E273" s="6" t="s">
        <v>32</v>
      </c>
      <c r="F273" s="6" t="s">
        <v>32</v>
      </c>
      <c r="G273" s="62">
        <v>13640.190500000001</v>
      </c>
      <c r="H273" s="62">
        <v>13640.190500000001</v>
      </c>
      <c r="I273" s="114">
        <v>13640.190500000001</v>
      </c>
      <c r="J273" s="136">
        <f t="shared" si="23"/>
        <v>100</v>
      </c>
      <c r="K273" s="136">
        <f t="shared" si="24"/>
        <v>100</v>
      </c>
    </row>
    <row r="274" spans="1:11" s="27" customFormat="1" ht="76.5" x14ac:dyDescent="0.2">
      <c r="A274" s="18" t="s">
        <v>303</v>
      </c>
      <c r="B274" s="4" t="s">
        <v>430</v>
      </c>
      <c r="C274" s="4"/>
      <c r="D274" s="4" t="s">
        <v>25</v>
      </c>
      <c r="E274" s="4" t="s">
        <v>32</v>
      </c>
      <c r="F274" s="4" t="s">
        <v>32</v>
      </c>
      <c r="G274" s="64">
        <f>G275</f>
        <v>80</v>
      </c>
      <c r="H274" s="64">
        <f>H275</f>
        <v>80</v>
      </c>
      <c r="I274" s="66">
        <f>I275</f>
        <v>80</v>
      </c>
      <c r="J274" s="136">
        <f t="shared" si="23"/>
        <v>100</v>
      </c>
      <c r="K274" s="136">
        <f t="shared" si="24"/>
        <v>100</v>
      </c>
    </row>
    <row r="275" spans="1:11" s="27" customFormat="1" ht="25.5" x14ac:dyDescent="0.2">
      <c r="A275" s="19" t="s">
        <v>251</v>
      </c>
      <c r="B275" s="6" t="s">
        <v>430</v>
      </c>
      <c r="C275" s="6" t="s">
        <v>67</v>
      </c>
      <c r="D275" s="6" t="s">
        <v>25</v>
      </c>
      <c r="E275" s="6" t="s">
        <v>32</v>
      </c>
      <c r="F275" s="6" t="s">
        <v>32</v>
      </c>
      <c r="G275" s="62">
        <v>80</v>
      </c>
      <c r="H275" s="62">
        <v>80</v>
      </c>
      <c r="I275" s="114">
        <v>80</v>
      </c>
      <c r="J275" s="136">
        <f t="shared" si="23"/>
        <v>100</v>
      </c>
      <c r="K275" s="136">
        <f t="shared" si="24"/>
        <v>100</v>
      </c>
    </row>
    <row r="276" spans="1:11" s="27" customFormat="1" ht="51" x14ac:dyDescent="0.2">
      <c r="A276" s="13" t="s">
        <v>448</v>
      </c>
      <c r="B276" s="111" t="s">
        <v>479</v>
      </c>
      <c r="C276" s="111"/>
      <c r="D276" s="111" t="s">
        <v>25</v>
      </c>
      <c r="E276" s="111" t="s">
        <v>32</v>
      </c>
      <c r="F276" s="111" t="s">
        <v>32</v>
      </c>
      <c r="G276" s="115">
        <v>391</v>
      </c>
      <c r="H276" s="115">
        <v>391</v>
      </c>
      <c r="I276" s="130">
        <v>391</v>
      </c>
      <c r="J276" s="136">
        <f t="shared" si="23"/>
        <v>100</v>
      </c>
      <c r="K276" s="136">
        <f t="shared" si="24"/>
        <v>100</v>
      </c>
    </row>
    <row r="277" spans="1:11" s="27" customFormat="1" ht="63.75" x14ac:dyDescent="0.2">
      <c r="A277" s="11" t="s">
        <v>59</v>
      </c>
      <c r="B277" s="112" t="s">
        <v>479</v>
      </c>
      <c r="C277" s="112" t="s">
        <v>62</v>
      </c>
      <c r="D277" s="112" t="s">
        <v>25</v>
      </c>
      <c r="E277" s="112" t="s">
        <v>32</v>
      </c>
      <c r="F277" s="112" t="s">
        <v>32</v>
      </c>
      <c r="G277" s="116">
        <v>391</v>
      </c>
      <c r="H277" s="116">
        <v>391</v>
      </c>
      <c r="I277" s="131">
        <v>391</v>
      </c>
      <c r="J277" s="136">
        <f t="shared" si="23"/>
        <v>100</v>
      </c>
      <c r="K277" s="136">
        <f t="shared" si="24"/>
        <v>100</v>
      </c>
    </row>
    <row r="278" spans="1:11" ht="25.5" x14ac:dyDescent="0.2">
      <c r="A278" s="59" t="s">
        <v>499</v>
      </c>
      <c r="B278" s="55" t="s">
        <v>127</v>
      </c>
      <c r="C278" s="55"/>
      <c r="D278" s="55"/>
      <c r="E278" s="55"/>
      <c r="F278" s="55"/>
      <c r="G278" s="56">
        <f>G279+G295+G328+G340+G354+G379</f>
        <v>1107003.9877579999</v>
      </c>
      <c r="H278" s="56">
        <f>H279+H295+H328+H340+H354+H379</f>
        <v>1117912.1877580001</v>
      </c>
      <c r="I278" s="132">
        <f>I279+I295+I328+I340+I354+I379</f>
        <v>1115652.7528879999</v>
      </c>
      <c r="J278" s="136">
        <f t="shared" si="23"/>
        <v>100.78127678180422</v>
      </c>
      <c r="K278" s="136">
        <f t="shared" si="24"/>
        <v>99.79788798308644</v>
      </c>
    </row>
    <row r="279" spans="1:11" ht="27" x14ac:dyDescent="0.2">
      <c r="A279" s="23" t="s">
        <v>500</v>
      </c>
      <c r="B279" s="7" t="s">
        <v>128</v>
      </c>
      <c r="C279" s="7"/>
      <c r="D279" s="7" t="s">
        <v>74</v>
      </c>
      <c r="E279" s="7" t="s">
        <v>32</v>
      </c>
      <c r="F279" s="7" t="s">
        <v>29</v>
      </c>
      <c r="G279" s="29">
        <f>G280+G292</f>
        <v>294492.38281000004</v>
      </c>
      <c r="H279" s="29">
        <f>H280+H292</f>
        <v>302924.78281</v>
      </c>
      <c r="I279" s="124">
        <f>I280+I292</f>
        <v>302506.85390000005</v>
      </c>
      <c r="J279" s="136">
        <f t="shared" si="23"/>
        <v>102.72145276340501</v>
      </c>
      <c r="K279" s="136">
        <f t="shared" si="24"/>
        <v>99.862035418124876</v>
      </c>
    </row>
    <row r="280" spans="1:11" ht="38.25" x14ac:dyDescent="0.2">
      <c r="A280" s="22" t="s">
        <v>129</v>
      </c>
      <c r="B280" s="4" t="s">
        <v>130</v>
      </c>
      <c r="C280" s="4"/>
      <c r="D280" s="4">
        <v>969</v>
      </c>
      <c r="E280" s="4" t="s">
        <v>32</v>
      </c>
      <c r="F280" s="4" t="s">
        <v>29</v>
      </c>
      <c r="G280" s="64">
        <f>G281+G287+G283+G285+G290</f>
        <v>290848.94735000003</v>
      </c>
      <c r="H280" s="64">
        <f>H281+H287+H283+H285+H290</f>
        <v>299281.34735</v>
      </c>
      <c r="I280" s="66">
        <f>I281+I287+I283+I285+I290</f>
        <v>298863.41844000004</v>
      </c>
      <c r="J280" s="136">
        <f t="shared" si="23"/>
        <v>102.75554412798186</v>
      </c>
      <c r="K280" s="136">
        <f t="shared" si="24"/>
        <v>99.860355844525387</v>
      </c>
    </row>
    <row r="281" spans="1:11" ht="25.5" x14ac:dyDescent="0.2">
      <c r="A281" s="17" t="s">
        <v>77</v>
      </c>
      <c r="B281" s="4" t="s">
        <v>133</v>
      </c>
      <c r="C281" s="4"/>
      <c r="D281" s="4">
        <v>969</v>
      </c>
      <c r="E281" s="4" t="s">
        <v>32</v>
      </c>
      <c r="F281" s="4" t="s">
        <v>29</v>
      </c>
      <c r="G281" s="64">
        <f>G282</f>
        <v>147944.38</v>
      </c>
      <c r="H281" s="64">
        <f>H282</f>
        <v>156376.78</v>
      </c>
      <c r="I281" s="66">
        <f>I282</f>
        <v>156376.78</v>
      </c>
      <c r="J281" s="136">
        <f t="shared" si="23"/>
        <v>105.69970958004622</v>
      </c>
      <c r="K281" s="136">
        <f t="shared" si="24"/>
        <v>100</v>
      </c>
    </row>
    <row r="282" spans="1:11" ht="63.75" x14ac:dyDescent="0.2">
      <c r="A282" s="39" t="s">
        <v>58</v>
      </c>
      <c r="B282" s="6" t="s">
        <v>133</v>
      </c>
      <c r="C282" s="6" t="s">
        <v>63</v>
      </c>
      <c r="D282" s="6">
        <v>969</v>
      </c>
      <c r="E282" s="6" t="s">
        <v>32</v>
      </c>
      <c r="F282" s="6" t="s">
        <v>29</v>
      </c>
      <c r="G282" s="62">
        <v>147944.38</v>
      </c>
      <c r="H282" s="62">
        <v>156376.78</v>
      </c>
      <c r="I282" s="114">
        <v>156376.78</v>
      </c>
      <c r="J282" s="136">
        <f t="shared" si="23"/>
        <v>105.69970958004622</v>
      </c>
      <c r="K282" s="136">
        <f t="shared" si="24"/>
        <v>100</v>
      </c>
    </row>
    <row r="283" spans="1:11" ht="89.25" x14ac:dyDescent="0.2">
      <c r="A283" s="22" t="s">
        <v>474</v>
      </c>
      <c r="B283" s="4" t="s">
        <v>260</v>
      </c>
      <c r="C283" s="4"/>
      <c r="D283" s="4" t="s">
        <v>74</v>
      </c>
      <c r="E283" s="4" t="s">
        <v>32</v>
      </c>
      <c r="F283" s="4" t="s">
        <v>29</v>
      </c>
      <c r="G283" s="64">
        <f>G284</f>
        <v>563</v>
      </c>
      <c r="H283" s="64">
        <f>H284</f>
        <v>563</v>
      </c>
      <c r="I283" s="66">
        <f>I284</f>
        <v>402.99509</v>
      </c>
      <c r="J283" s="136">
        <f t="shared" si="23"/>
        <v>71.579944937833034</v>
      </c>
      <c r="K283" s="136">
        <f t="shared" si="24"/>
        <v>71.579944937833034</v>
      </c>
    </row>
    <row r="284" spans="1:11" ht="63.75" x14ac:dyDescent="0.2">
      <c r="A284" s="39" t="s">
        <v>58</v>
      </c>
      <c r="B284" s="6" t="s">
        <v>260</v>
      </c>
      <c r="C284" s="6" t="s">
        <v>63</v>
      </c>
      <c r="D284" s="6" t="s">
        <v>74</v>
      </c>
      <c r="E284" s="6" t="s">
        <v>32</v>
      </c>
      <c r="F284" s="6" t="s">
        <v>29</v>
      </c>
      <c r="G284" s="62">
        <v>563</v>
      </c>
      <c r="H284" s="62">
        <v>563</v>
      </c>
      <c r="I284" s="114">
        <v>402.99509</v>
      </c>
      <c r="J284" s="136">
        <f t="shared" si="23"/>
        <v>71.579944937833034</v>
      </c>
      <c r="K284" s="136">
        <f t="shared" si="24"/>
        <v>71.579944937833034</v>
      </c>
    </row>
    <row r="285" spans="1:11" ht="76.5" x14ac:dyDescent="0.2">
      <c r="A285" s="22" t="s">
        <v>406</v>
      </c>
      <c r="B285" s="4" t="s">
        <v>432</v>
      </c>
      <c r="C285" s="4"/>
      <c r="D285" s="4" t="s">
        <v>74</v>
      </c>
      <c r="E285" s="4" t="s">
        <v>32</v>
      </c>
      <c r="F285" s="4" t="s">
        <v>29</v>
      </c>
      <c r="G285" s="64">
        <f>G286</f>
        <v>428</v>
      </c>
      <c r="H285" s="64">
        <f>H286</f>
        <v>428</v>
      </c>
      <c r="I285" s="66">
        <f>I286</f>
        <v>170.07599999999999</v>
      </c>
      <c r="J285" s="136">
        <f t="shared" si="23"/>
        <v>39.737383177570088</v>
      </c>
      <c r="K285" s="136">
        <f t="shared" si="24"/>
        <v>39.737383177570088</v>
      </c>
    </row>
    <row r="286" spans="1:11" ht="21" customHeight="1" x14ac:dyDescent="0.2">
      <c r="A286" s="10" t="s">
        <v>60</v>
      </c>
      <c r="B286" s="6" t="s">
        <v>432</v>
      </c>
      <c r="C286" s="6" t="s">
        <v>61</v>
      </c>
      <c r="D286" s="6" t="s">
        <v>74</v>
      </c>
      <c r="E286" s="6" t="s">
        <v>32</v>
      </c>
      <c r="F286" s="6" t="s">
        <v>29</v>
      </c>
      <c r="G286" s="62">
        <v>428</v>
      </c>
      <c r="H286" s="62">
        <v>428</v>
      </c>
      <c r="I286" s="114">
        <v>170.07599999999999</v>
      </c>
      <c r="J286" s="136">
        <f t="shared" si="23"/>
        <v>39.737383177570088</v>
      </c>
      <c r="K286" s="136">
        <f t="shared" si="24"/>
        <v>39.737383177570088</v>
      </c>
    </row>
    <row r="287" spans="1:11" ht="38.25" x14ac:dyDescent="0.2">
      <c r="A287" s="22" t="s">
        <v>131</v>
      </c>
      <c r="B287" s="4" t="s">
        <v>132</v>
      </c>
      <c r="C287" s="4"/>
      <c r="D287" s="4">
        <v>969</v>
      </c>
      <c r="E287" s="4" t="s">
        <v>32</v>
      </c>
      <c r="F287" s="4" t="s">
        <v>29</v>
      </c>
      <c r="G287" s="64">
        <f>G288+G289</f>
        <v>41554.04952</v>
      </c>
      <c r="H287" s="64">
        <f>H288+H289</f>
        <v>41554.04952</v>
      </c>
      <c r="I287" s="66">
        <f>I288+I289</f>
        <v>41554.04952</v>
      </c>
      <c r="J287" s="136">
        <f t="shared" si="23"/>
        <v>100</v>
      </c>
      <c r="K287" s="136">
        <f t="shared" si="24"/>
        <v>100</v>
      </c>
    </row>
    <row r="288" spans="1:11" ht="63.75" x14ac:dyDescent="0.2">
      <c r="A288" s="39" t="s">
        <v>58</v>
      </c>
      <c r="B288" s="6" t="s">
        <v>132</v>
      </c>
      <c r="C288" s="6" t="s">
        <v>63</v>
      </c>
      <c r="D288" s="6">
        <v>969</v>
      </c>
      <c r="E288" s="6" t="s">
        <v>32</v>
      </c>
      <c r="F288" s="6" t="s">
        <v>29</v>
      </c>
      <c r="G288" s="62">
        <v>41536.808140000001</v>
      </c>
      <c r="H288" s="62">
        <v>41536.808140000001</v>
      </c>
      <c r="I288" s="114">
        <v>41536.808140000001</v>
      </c>
      <c r="J288" s="136">
        <f t="shared" si="23"/>
        <v>100</v>
      </c>
      <c r="K288" s="136">
        <f t="shared" si="24"/>
        <v>100</v>
      </c>
    </row>
    <row r="289" spans="1:11" ht="25.5" x14ac:dyDescent="0.2">
      <c r="A289" s="10" t="s">
        <v>60</v>
      </c>
      <c r="B289" s="6" t="s">
        <v>132</v>
      </c>
      <c r="C289" s="6" t="s">
        <v>61</v>
      </c>
      <c r="D289" s="6">
        <v>969</v>
      </c>
      <c r="E289" s="6" t="s">
        <v>32</v>
      </c>
      <c r="F289" s="6" t="s">
        <v>29</v>
      </c>
      <c r="G289" s="62">
        <v>17.241379999999999</v>
      </c>
      <c r="H289" s="62">
        <v>17.241379999999999</v>
      </c>
      <c r="I289" s="114">
        <v>17.241379999999999</v>
      </c>
      <c r="J289" s="136">
        <f t="shared" si="23"/>
        <v>100</v>
      </c>
      <c r="K289" s="136">
        <f t="shared" si="24"/>
        <v>100</v>
      </c>
    </row>
    <row r="290" spans="1:11" ht="25.5" x14ac:dyDescent="0.2">
      <c r="A290" s="22" t="s">
        <v>354</v>
      </c>
      <c r="B290" s="4" t="s">
        <v>365</v>
      </c>
      <c r="C290" s="4"/>
      <c r="D290" s="4" t="s">
        <v>74</v>
      </c>
      <c r="E290" s="4" t="s">
        <v>32</v>
      </c>
      <c r="F290" s="4" t="s">
        <v>29</v>
      </c>
      <c r="G290" s="64">
        <f>G291</f>
        <v>100359.51783</v>
      </c>
      <c r="H290" s="64">
        <f>H291</f>
        <v>100359.51783</v>
      </c>
      <c r="I290" s="66">
        <f>I291</f>
        <v>100359.51783</v>
      </c>
      <c r="J290" s="136">
        <f t="shared" si="23"/>
        <v>100</v>
      </c>
      <c r="K290" s="136">
        <f t="shared" si="24"/>
        <v>100</v>
      </c>
    </row>
    <row r="291" spans="1:11" ht="63.75" x14ac:dyDescent="0.2">
      <c r="A291" s="39" t="s">
        <v>58</v>
      </c>
      <c r="B291" s="6" t="s">
        <v>365</v>
      </c>
      <c r="C291" s="6" t="s">
        <v>63</v>
      </c>
      <c r="D291" s="6" t="s">
        <v>74</v>
      </c>
      <c r="E291" s="6" t="s">
        <v>32</v>
      </c>
      <c r="F291" s="6" t="s">
        <v>29</v>
      </c>
      <c r="G291" s="62">
        <v>100359.51783</v>
      </c>
      <c r="H291" s="62">
        <v>100359.51783</v>
      </c>
      <c r="I291" s="114">
        <v>100359.51783</v>
      </c>
      <c r="J291" s="136">
        <f t="shared" si="23"/>
        <v>100</v>
      </c>
      <c r="K291" s="136">
        <f t="shared" si="24"/>
        <v>100</v>
      </c>
    </row>
    <row r="292" spans="1:11" ht="25.5" x14ac:dyDescent="0.2">
      <c r="A292" s="39" t="s">
        <v>434</v>
      </c>
      <c r="B292" s="4" t="s">
        <v>435</v>
      </c>
      <c r="C292" s="4"/>
      <c r="D292" s="4" t="s">
        <v>74</v>
      </c>
      <c r="E292" s="4" t="s">
        <v>32</v>
      </c>
      <c r="F292" s="4" t="s">
        <v>29</v>
      </c>
      <c r="G292" s="64">
        <f t="shared" ref="G292:I293" si="25">G293</f>
        <v>3643.4354600000001</v>
      </c>
      <c r="H292" s="64">
        <f t="shared" si="25"/>
        <v>3643.4354600000001</v>
      </c>
      <c r="I292" s="66">
        <f t="shared" si="25"/>
        <v>3643.4354600000001</v>
      </c>
      <c r="J292" s="136">
        <f t="shared" si="23"/>
        <v>100</v>
      </c>
      <c r="K292" s="136">
        <f t="shared" si="24"/>
        <v>100</v>
      </c>
    </row>
    <row r="293" spans="1:11" ht="50.25" customHeight="1" x14ac:dyDescent="0.2">
      <c r="A293" s="22" t="s">
        <v>303</v>
      </c>
      <c r="B293" s="4" t="s">
        <v>433</v>
      </c>
      <c r="C293" s="4"/>
      <c r="D293" s="4" t="s">
        <v>74</v>
      </c>
      <c r="E293" s="4" t="s">
        <v>32</v>
      </c>
      <c r="F293" s="4" t="s">
        <v>29</v>
      </c>
      <c r="G293" s="64">
        <f t="shared" si="25"/>
        <v>3643.4354600000001</v>
      </c>
      <c r="H293" s="64">
        <f t="shared" si="25"/>
        <v>3643.4354600000001</v>
      </c>
      <c r="I293" s="66">
        <f t="shared" si="25"/>
        <v>3643.4354600000001</v>
      </c>
      <c r="J293" s="136">
        <f t="shared" si="23"/>
        <v>100</v>
      </c>
      <c r="K293" s="136">
        <f t="shared" si="24"/>
        <v>100</v>
      </c>
    </row>
    <row r="294" spans="1:11" ht="25.5" x14ac:dyDescent="0.2">
      <c r="A294" s="10" t="s">
        <v>60</v>
      </c>
      <c r="B294" s="6" t="s">
        <v>433</v>
      </c>
      <c r="C294" s="6" t="s">
        <v>61</v>
      </c>
      <c r="D294" s="6" t="s">
        <v>74</v>
      </c>
      <c r="E294" s="6" t="s">
        <v>32</v>
      </c>
      <c r="F294" s="6" t="s">
        <v>29</v>
      </c>
      <c r="G294" s="62">
        <v>3643.4354600000001</v>
      </c>
      <c r="H294" s="62">
        <v>3643.4354600000001</v>
      </c>
      <c r="I294" s="114">
        <v>3643.4354600000001</v>
      </c>
      <c r="J294" s="136">
        <f t="shared" si="23"/>
        <v>100</v>
      </c>
      <c r="K294" s="136">
        <f t="shared" si="24"/>
        <v>100</v>
      </c>
    </row>
    <row r="295" spans="1:11" ht="27" x14ac:dyDescent="0.2">
      <c r="A295" s="23" t="s">
        <v>501</v>
      </c>
      <c r="B295" s="7" t="s">
        <v>134</v>
      </c>
      <c r="C295" s="7"/>
      <c r="D295" s="7">
        <v>969</v>
      </c>
      <c r="E295" s="7" t="s">
        <v>32</v>
      </c>
      <c r="F295" s="7" t="s">
        <v>30</v>
      </c>
      <c r="G295" s="63">
        <f>G296+G322+G325</f>
        <v>671341.61068999988</v>
      </c>
      <c r="H295" s="63">
        <f>H296+H322+H325</f>
        <v>672971.11068999988</v>
      </c>
      <c r="I295" s="65">
        <f>I296+I322+I325</f>
        <v>671186.87321999995</v>
      </c>
      <c r="J295" s="136">
        <f t="shared" si="23"/>
        <v>99.97695100861678</v>
      </c>
      <c r="K295" s="136">
        <f t="shared" si="24"/>
        <v>99.734871610139322</v>
      </c>
    </row>
    <row r="296" spans="1:11" ht="38.25" x14ac:dyDescent="0.2">
      <c r="A296" s="22" t="s">
        <v>140</v>
      </c>
      <c r="B296" s="4" t="s">
        <v>136</v>
      </c>
      <c r="C296" s="4"/>
      <c r="D296" s="4" t="s">
        <v>74</v>
      </c>
      <c r="E296" s="4" t="s">
        <v>32</v>
      </c>
      <c r="F296" s="4" t="s">
        <v>30</v>
      </c>
      <c r="G296" s="64">
        <f>G297+G303+G314+G299+G301+G310+G312+G316+G318+G308+G306+G320</f>
        <v>666801.80401999992</v>
      </c>
      <c r="H296" s="64">
        <f>H297+H303+H314+H299+H301+H310+H312+H316+H318+H308+H306+H320</f>
        <v>668431.30401999992</v>
      </c>
      <c r="I296" s="66">
        <f>I297+I303+I314+I299+I301+I310+I312+I316+I318+I308+I306+I320</f>
        <v>666647.06654999999</v>
      </c>
      <c r="J296" s="136">
        <f t="shared" si="23"/>
        <v>99.97679408347922</v>
      </c>
      <c r="K296" s="136">
        <f t="shared" si="24"/>
        <v>99.733070929014033</v>
      </c>
    </row>
    <row r="297" spans="1:11" ht="89.25" x14ac:dyDescent="0.2">
      <c r="A297" s="18" t="s">
        <v>79</v>
      </c>
      <c r="B297" s="4" t="s">
        <v>141</v>
      </c>
      <c r="C297" s="4"/>
      <c r="D297" s="4" t="s">
        <v>74</v>
      </c>
      <c r="E297" s="4" t="s">
        <v>32</v>
      </c>
      <c r="F297" s="4" t="s">
        <v>30</v>
      </c>
      <c r="G297" s="64">
        <f>G298</f>
        <v>312500.28999999998</v>
      </c>
      <c r="H297" s="64">
        <f>H298</f>
        <v>314129.78999999998</v>
      </c>
      <c r="I297" s="66">
        <f>I298</f>
        <v>314129.78999999998</v>
      </c>
      <c r="J297" s="136">
        <f t="shared" si="23"/>
        <v>100.52143951610412</v>
      </c>
      <c r="K297" s="136">
        <f t="shared" si="24"/>
        <v>100</v>
      </c>
    </row>
    <row r="298" spans="1:11" ht="63.75" x14ac:dyDescent="0.2">
      <c r="A298" s="19" t="s">
        <v>58</v>
      </c>
      <c r="B298" s="6" t="s">
        <v>142</v>
      </c>
      <c r="C298" s="6" t="s">
        <v>63</v>
      </c>
      <c r="D298" s="6">
        <v>969</v>
      </c>
      <c r="E298" s="6" t="s">
        <v>32</v>
      </c>
      <c r="F298" s="6" t="s">
        <v>30</v>
      </c>
      <c r="G298" s="62">
        <v>312500.28999999998</v>
      </c>
      <c r="H298" s="62">
        <v>314129.78999999998</v>
      </c>
      <c r="I298" s="114">
        <v>314129.78999999998</v>
      </c>
      <c r="J298" s="136">
        <f t="shared" si="23"/>
        <v>100.52143951610412</v>
      </c>
      <c r="K298" s="136">
        <f t="shared" si="24"/>
        <v>100</v>
      </c>
    </row>
    <row r="299" spans="1:11" ht="51" x14ac:dyDescent="0.2">
      <c r="A299" s="22" t="s">
        <v>188</v>
      </c>
      <c r="B299" s="4" t="s">
        <v>244</v>
      </c>
      <c r="C299" s="4"/>
      <c r="D299" s="4" t="s">
        <v>74</v>
      </c>
      <c r="E299" s="4" t="s">
        <v>32</v>
      </c>
      <c r="F299" s="4" t="s">
        <v>30</v>
      </c>
      <c r="G299" s="64">
        <f>G300</f>
        <v>5374.4</v>
      </c>
      <c r="H299" s="64">
        <f>H300</f>
        <v>5374.4</v>
      </c>
      <c r="I299" s="66">
        <f>I300</f>
        <v>5262.1172100000003</v>
      </c>
      <c r="J299" s="136">
        <f t="shared" si="23"/>
        <v>97.910784645727915</v>
      </c>
      <c r="K299" s="136">
        <f t="shared" si="24"/>
        <v>97.910784645727915</v>
      </c>
    </row>
    <row r="300" spans="1:11" ht="25.5" x14ac:dyDescent="0.2">
      <c r="A300" s="10" t="s">
        <v>60</v>
      </c>
      <c r="B300" s="6" t="s">
        <v>143</v>
      </c>
      <c r="C300" s="6" t="s">
        <v>61</v>
      </c>
      <c r="D300" s="6" t="s">
        <v>74</v>
      </c>
      <c r="E300" s="6" t="s">
        <v>32</v>
      </c>
      <c r="F300" s="6" t="s">
        <v>30</v>
      </c>
      <c r="G300" s="62">
        <v>5374.4</v>
      </c>
      <c r="H300" s="62">
        <v>5374.4</v>
      </c>
      <c r="I300" s="114">
        <v>5262.1172100000003</v>
      </c>
      <c r="J300" s="136">
        <f t="shared" si="23"/>
        <v>97.910784645727915</v>
      </c>
      <c r="K300" s="136">
        <f t="shared" si="24"/>
        <v>97.910784645727915</v>
      </c>
    </row>
    <row r="301" spans="1:11" ht="38.25" x14ac:dyDescent="0.2">
      <c r="A301" s="13" t="s">
        <v>407</v>
      </c>
      <c r="B301" s="4" t="s">
        <v>436</v>
      </c>
      <c r="C301" s="4"/>
      <c r="D301" s="4" t="s">
        <v>74</v>
      </c>
      <c r="E301" s="4" t="s">
        <v>32</v>
      </c>
      <c r="F301" s="4" t="s">
        <v>30</v>
      </c>
      <c r="G301" s="64">
        <f>G302</f>
        <v>2846</v>
      </c>
      <c r="H301" s="64">
        <f>H302</f>
        <v>2846</v>
      </c>
      <c r="I301" s="66">
        <f>I302</f>
        <v>2846</v>
      </c>
      <c r="J301" s="136">
        <f t="shared" si="23"/>
        <v>100</v>
      </c>
      <c r="K301" s="136">
        <f t="shared" si="24"/>
        <v>100</v>
      </c>
    </row>
    <row r="302" spans="1:11" ht="63.75" x14ac:dyDescent="0.2">
      <c r="A302" s="19" t="s">
        <v>58</v>
      </c>
      <c r="B302" s="6" t="s">
        <v>436</v>
      </c>
      <c r="C302" s="6" t="s">
        <v>63</v>
      </c>
      <c r="D302" s="6" t="s">
        <v>74</v>
      </c>
      <c r="E302" s="6" t="s">
        <v>32</v>
      </c>
      <c r="F302" s="6" t="s">
        <v>30</v>
      </c>
      <c r="G302" s="62">
        <v>2846</v>
      </c>
      <c r="H302" s="62">
        <v>2846</v>
      </c>
      <c r="I302" s="114">
        <v>2846</v>
      </c>
      <c r="J302" s="136">
        <f t="shared" si="23"/>
        <v>100</v>
      </c>
      <c r="K302" s="136">
        <f t="shared" si="24"/>
        <v>100</v>
      </c>
    </row>
    <row r="303" spans="1:11" ht="51" x14ac:dyDescent="0.2">
      <c r="A303" s="22" t="s">
        <v>137</v>
      </c>
      <c r="B303" s="4" t="s">
        <v>138</v>
      </c>
      <c r="C303" s="4"/>
      <c r="D303" s="4" t="s">
        <v>74</v>
      </c>
      <c r="E303" s="4" t="s">
        <v>32</v>
      </c>
      <c r="F303" s="4" t="s">
        <v>30</v>
      </c>
      <c r="G303" s="64">
        <f>SUM(G304:G305)</f>
        <v>80176.738859999998</v>
      </c>
      <c r="H303" s="64">
        <f>SUM(H304:H305)</f>
        <v>80176.738859999998</v>
      </c>
      <c r="I303" s="66">
        <f>SUM(I304:I305)</f>
        <v>80176.738859999998</v>
      </c>
      <c r="J303" s="136">
        <f t="shared" si="23"/>
        <v>100</v>
      </c>
      <c r="K303" s="136">
        <f t="shared" si="24"/>
        <v>100</v>
      </c>
    </row>
    <row r="304" spans="1:11" ht="63.75" x14ac:dyDescent="0.2">
      <c r="A304" s="19" t="s">
        <v>58</v>
      </c>
      <c r="B304" s="6" t="s">
        <v>139</v>
      </c>
      <c r="C304" s="6" t="s">
        <v>63</v>
      </c>
      <c r="D304" s="6">
        <v>969</v>
      </c>
      <c r="E304" s="6" t="s">
        <v>32</v>
      </c>
      <c r="F304" s="6" t="s">
        <v>30</v>
      </c>
      <c r="G304" s="62">
        <v>80090.531959999993</v>
      </c>
      <c r="H304" s="62">
        <v>80090.531959999993</v>
      </c>
      <c r="I304" s="114">
        <v>80090.531959999993</v>
      </c>
      <c r="J304" s="136">
        <f t="shared" si="23"/>
        <v>100</v>
      </c>
      <c r="K304" s="136">
        <f t="shared" si="24"/>
        <v>100</v>
      </c>
    </row>
    <row r="305" spans="1:11" ht="25.5" x14ac:dyDescent="0.2">
      <c r="A305" s="10" t="s">
        <v>60</v>
      </c>
      <c r="B305" s="6" t="s">
        <v>139</v>
      </c>
      <c r="C305" s="6" t="s">
        <v>61</v>
      </c>
      <c r="D305" s="6">
        <v>969</v>
      </c>
      <c r="E305" s="6" t="s">
        <v>32</v>
      </c>
      <c r="F305" s="6" t="s">
        <v>30</v>
      </c>
      <c r="G305" s="62">
        <v>86.206900000000005</v>
      </c>
      <c r="H305" s="62">
        <v>86.206900000000005</v>
      </c>
      <c r="I305" s="114">
        <v>86.206900000000005</v>
      </c>
      <c r="J305" s="136">
        <f t="shared" si="23"/>
        <v>100</v>
      </c>
      <c r="K305" s="136">
        <f t="shared" si="24"/>
        <v>100</v>
      </c>
    </row>
    <row r="306" spans="1:11" ht="153" x14ac:dyDescent="0.2">
      <c r="A306" s="22" t="s">
        <v>476</v>
      </c>
      <c r="B306" s="4" t="s">
        <v>475</v>
      </c>
      <c r="C306" s="4"/>
      <c r="D306" s="4" t="s">
        <v>74</v>
      </c>
      <c r="E306" s="4" t="s">
        <v>32</v>
      </c>
      <c r="F306" s="4" t="s">
        <v>30</v>
      </c>
      <c r="G306" s="64">
        <f>G307</f>
        <v>585.9</v>
      </c>
      <c r="H306" s="64">
        <f>H307</f>
        <v>585.9</v>
      </c>
      <c r="I306" s="66">
        <f>I307</f>
        <v>570.46196999999995</v>
      </c>
      <c r="J306" s="136">
        <f t="shared" si="23"/>
        <v>97.365074244751654</v>
      </c>
      <c r="K306" s="136">
        <f t="shared" si="24"/>
        <v>97.365074244751654</v>
      </c>
    </row>
    <row r="307" spans="1:11" ht="25.5" x14ac:dyDescent="0.2">
      <c r="A307" s="10" t="s">
        <v>60</v>
      </c>
      <c r="B307" s="6" t="s">
        <v>475</v>
      </c>
      <c r="C307" s="4" t="s">
        <v>61</v>
      </c>
      <c r="D307" s="6" t="s">
        <v>74</v>
      </c>
      <c r="E307" s="6" t="s">
        <v>32</v>
      </c>
      <c r="F307" s="6" t="s">
        <v>30</v>
      </c>
      <c r="G307" s="62">
        <v>585.9</v>
      </c>
      <c r="H307" s="62">
        <v>585.9</v>
      </c>
      <c r="I307" s="114">
        <v>570.46196999999995</v>
      </c>
      <c r="J307" s="136">
        <f t="shared" si="23"/>
        <v>97.365074244751654</v>
      </c>
      <c r="K307" s="136">
        <f t="shared" si="24"/>
        <v>97.365074244751654</v>
      </c>
    </row>
    <row r="308" spans="1:11" ht="89.25" x14ac:dyDescent="0.2">
      <c r="A308" s="22" t="s">
        <v>438</v>
      </c>
      <c r="B308" s="4" t="s">
        <v>437</v>
      </c>
      <c r="C308" s="4"/>
      <c r="D308" s="4" t="s">
        <v>74</v>
      </c>
      <c r="E308" s="4" t="s">
        <v>32</v>
      </c>
      <c r="F308" s="4" t="s">
        <v>30</v>
      </c>
      <c r="G308" s="64">
        <f>G309</f>
        <v>52828.1</v>
      </c>
      <c r="H308" s="64">
        <f>H309</f>
        <v>52828.1</v>
      </c>
      <c r="I308" s="66">
        <f>I309</f>
        <v>51964.063670000003</v>
      </c>
      <c r="J308" s="136">
        <f t="shared" si="23"/>
        <v>98.364437997959428</v>
      </c>
      <c r="K308" s="136">
        <f t="shared" si="24"/>
        <v>98.364437997959428</v>
      </c>
    </row>
    <row r="309" spans="1:11" ht="25.5" x14ac:dyDescent="0.2">
      <c r="A309" s="10" t="s">
        <v>60</v>
      </c>
      <c r="B309" s="6" t="s">
        <v>437</v>
      </c>
      <c r="C309" s="4" t="s">
        <v>61</v>
      </c>
      <c r="D309" s="6" t="s">
        <v>74</v>
      </c>
      <c r="E309" s="6" t="s">
        <v>32</v>
      </c>
      <c r="F309" s="6" t="s">
        <v>30</v>
      </c>
      <c r="G309" s="62">
        <v>52828.1</v>
      </c>
      <c r="H309" s="62">
        <v>52828.1</v>
      </c>
      <c r="I309" s="114">
        <v>51964.063670000003</v>
      </c>
      <c r="J309" s="136">
        <f t="shared" si="23"/>
        <v>98.364437997959428</v>
      </c>
      <c r="K309" s="136">
        <f t="shared" si="24"/>
        <v>98.364437997959428</v>
      </c>
    </row>
    <row r="310" spans="1:11" s="26" customFormat="1" ht="51" x14ac:dyDescent="0.2">
      <c r="A310" s="13" t="s">
        <v>266</v>
      </c>
      <c r="B310" s="4" t="s">
        <v>189</v>
      </c>
      <c r="C310" s="4"/>
      <c r="D310" s="4">
        <v>969</v>
      </c>
      <c r="E310" s="4" t="s">
        <v>32</v>
      </c>
      <c r="F310" s="4" t="s">
        <v>30</v>
      </c>
      <c r="G310" s="64">
        <f>G311</f>
        <v>29649.200000000001</v>
      </c>
      <c r="H310" s="64">
        <f>H311</f>
        <v>29649.200000000001</v>
      </c>
      <c r="I310" s="66">
        <f>I311</f>
        <v>29596.632000000001</v>
      </c>
      <c r="J310" s="136">
        <f t="shared" si="23"/>
        <v>99.822700106579603</v>
      </c>
      <c r="K310" s="136">
        <f t="shared" si="24"/>
        <v>99.822700106579603</v>
      </c>
    </row>
    <row r="311" spans="1:11" ht="25.5" x14ac:dyDescent="0.2">
      <c r="A311" s="10" t="s">
        <v>60</v>
      </c>
      <c r="B311" s="6" t="s">
        <v>189</v>
      </c>
      <c r="C311" s="6" t="s">
        <v>61</v>
      </c>
      <c r="D311" s="6">
        <v>969</v>
      </c>
      <c r="E311" s="6" t="s">
        <v>32</v>
      </c>
      <c r="F311" s="6" t="s">
        <v>30</v>
      </c>
      <c r="G311" s="62">
        <v>29649.200000000001</v>
      </c>
      <c r="H311" s="62">
        <v>29649.200000000001</v>
      </c>
      <c r="I311" s="114">
        <v>29596.632000000001</v>
      </c>
      <c r="J311" s="136">
        <f t="shared" si="23"/>
        <v>99.822700106579603</v>
      </c>
      <c r="K311" s="136">
        <f t="shared" si="24"/>
        <v>99.822700106579603</v>
      </c>
    </row>
    <row r="312" spans="1:11" s="26" customFormat="1" ht="37.5" customHeight="1" x14ac:dyDescent="0.2">
      <c r="A312" s="18" t="s">
        <v>230</v>
      </c>
      <c r="B312" s="4" t="s">
        <v>27</v>
      </c>
      <c r="C312" s="4"/>
      <c r="D312" s="4" t="s">
        <v>74</v>
      </c>
      <c r="E312" s="4" t="s">
        <v>32</v>
      </c>
      <c r="F312" s="4" t="s">
        <v>33</v>
      </c>
      <c r="G312" s="64">
        <f>G313</f>
        <v>536.92499999999995</v>
      </c>
      <c r="H312" s="64">
        <f>H313</f>
        <v>536.92499999999995</v>
      </c>
      <c r="I312" s="66">
        <f>I313</f>
        <v>536.92499999999995</v>
      </c>
      <c r="J312" s="136">
        <f t="shared" si="23"/>
        <v>100</v>
      </c>
      <c r="K312" s="136">
        <f t="shared" si="24"/>
        <v>100</v>
      </c>
    </row>
    <row r="313" spans="1:11" s="26" customFormat="1" ht="25.5" x14ac:dyDescent="0.2">
      <c r="A313" s="19" t="s">
        <v>60</v>
      </c>
      <c r="B313" s="6" t="s">
        <v>27</v>
      </c>
      <c r="C313" s="6" t="s">
        <v>61</v>
      </c>
      <c r="D313" s="6" t="s">
        <v>74</v>
      </c>
      <c r="E313" s="6" t="s">
        <v>32</v>
      </c>
      <c r="F313" s="6" t="s">
        <v>33</v>
      </c>
      <c r="G313" s="62">
        <v>536.92499999999995</v>
      </c>
      <c r="H313" s="62">
        <v>536.92499999999995</v>
      </c>
      <c r="I313" s="114">
        <v>536.92499999999995</v>
      </c>
      <c r="J313" s="136">
        <f t="shared" si="23"/>
        <v>100</v>
      </c>
      <c r="K313" s="136">
        <f t="shared" si="24"/>
        <v>100</v>
      </c>
    </row>
    <row r="314" spans="1:11" ht="51.75" customHeight="1" x14ac:dyDescent="0.2">
      <c r="A314" s="22" t="s">
        <v>267</v>
      </c>
      <c r="B314" s="4" t="s">
        <v>225</v>
      </c>
      <c r="C314" s="4"/>
      <c r="D314" s="4" t="s">
        <v>74</v>
      </c>
      <c r="E314" s="4" t="s">
        <v>32</v>
      </c>
      <c r="F314" s="4" t="s">
        <v>30</v>
      </c>
      <c r="G314" s="64">
        <f>G315</f>
        <v>153929.25816</v>
      </c>
      <c r="H314" s="64">
        <f>H315</f>
        <v>153929.25816</v>
      </c>
      <c r="I314" s="66">
        <f>I315</f>
        <v>153929.25816</v>
      </c>
      <c r="J314" s="136">
        <f t="shared" si="23"/>
        <v>100</v>
      </c>
      <c r="K314" s="136">
        <f t="shared" si="24"/>
        <v>100</v>
      </c>
    </row>
    <row r="315" spans="1:11" ht="63.75" x14ac:dyDescent="0.2">
      <c r="A315" s="19" t="s">
        <v>58</v>
      </c>
      <c r="B315" s="6" t="s">
        <v>225</v>
      </c>
      <c r="C315" s="6" t="s">
        <v>63</v>
      </c>
      <c r="D315" s="6">
        <v>969</v>
      </c>
      <c r="E315" s="6" t="s">
        <v>32</v>
      </c>
      <c r="F315" s="6" t="s">
        <v>30</v>
      </c>
      <c r="G315" s="62">
        <v>153929.25816</v>
      </c>
      <c r="H315" s="62">
        <v>153929.25816</v>
      </c>
      <c r="I315" s="114">
        <v>153929.25816</v>
      </c>
      <c r="J315" s="136">
        <f t="shared" si="23"/>
        <v>100</v>
      </c>
      <c r="K315" s="136">
        <f t="shared" si="24"/>
        <v>100</v>
      </c>
    </row>
    <row r="316" spans="1:11" ht="51" x14ac:dyDescent="0.2">
      <c r="A316" s="13" t="s">
        <v>268</v>
      </c>
      <c r="B316" s="4" t="s">
        <v>304</v>
      </c>
      <c r="C316" s="4"/>
      <c r="D316" s="4" t="s">
        <v>74</v>
      </c>
      <c r="E316" s="4" t="s">
        <v>32</v>
      </c>
      <c r="F316" s="4" t="s">
        <v>30</v>
      </c>
      <c r="G316" s="64">
        <f>G317</f>
        <v>23466.2</v>
      </c>
      <c r="H316" s="64">
        <f>H317</f>
        <v>23466.2</v>
      </c>
      <c r="I316" s="66">
        <v>23251.098000000002</v>
      </c>
      <c r="J316" s="136">
        <f t="shared" si="23"/>
        <v>99.083353930333857</v>
      </c>
      <c r="K316" s="136">
        <f t="shared" si="24"/>
        <v>99.083353930333857</v>
      </c>
    </row>
    <row r="317" spans="1:11" ht="25.5" x14ac:dyDescent="0.2">
      <c r="A317" s="10" t="s">
        <v>60</v>
      </c>
      <c r="B317" s="6" t="s">
        <v>304</v>
      </c>
      <c r="C317" s="6" t="s">
        <v>61</v>
      </c>
      <c r="D317" s="6" t="s">
        <v>74</v>
      </c>
      <c r="E317" s="6" t="s">
        <v>32</v>
      </c>
      <c r="F317" s="6" t="s">
        <v>30</v>
      </c>
      <c r="G317" s="62">
        <v>23466.2</v>
      </c>
      <c r="H317" s="62">
        <v>23466.2</v>
      </c>
      <c r="I317" s="114">
        <v>23466.2</v>
      </c>
      <c r="J317" s="136">
        <f t="shared" si="23"/>
        <v>100</v>
      </c>
      <c r="K317" s="136">
        <f t="shared" si="24"/>
        <v>100</v>
      </c>
    </row>
    <row r="318" spans="1:11" s="26" customFormat="1" ht="127.5" x14ac:dyDescent="0.2">
      <c r="A318" s="13" t="s">
        <v>306</v>
      </c>
      <c r="B318" s="4" t="s">
        <v>305</v>
      </c>
      <c r="C318" s="4"/>
      <c r="D318" s="4" t="s">
        <v>74</v>
      </c>
      <c r="E318" s="4" t="s">
        <v>32</v>
      </c>
      <c r="F318" s="4" t="s">
        <v>30</v>
      </c>
      <c r="G318" s="64">
        <f>G319</f>
        <v>526.39200000000005</v>
      </c>
      <c r="H318" s="64">
        <f>H319</f>
        <v>526.39200000000005</v>
      </c>
      <c r="I318" s="66">
        <f>I319</f>
        <v>515.375</v>
      </c>
      <c r="J318" s="136">
        <f t="shared" si="23"/>
        <v>97.907073055821499</v>
      </c>
      <c r="K318" s="136">
        <f t="shared" si="24"/>
        <v>97.907073055821499</v>
      </c>
    </row>
    <row r="319" spans="1:11" ht="25.5" x14ac:dyDescent="0.2">
      <c r="A319" s="10" t="s">
        <v>60</v>
      </c>
      <c r="B319" s="6" t="s">
        <v>305</v>
      </c>
      <c r="C319" s="6" t="s">
        <v>61</v>
      </c>
      <c r="D319" s="6" t="s">
        <v>74</v>
      </c>
      <c r="E319" s="6" t="s">
        <v>32</v>
      </c>
      <c r="F319" s="6" t="s">
        <v>30</v>
      </c>
      <c r="G319" s="62">
        <v>526.39200000000005</v>
      </c>
      <c r="H319" s="62">
        <v>526.39200000000005</v>
      </c>
      <c r="I319" s="114">
        <v>515.375</v>
      </c>
      <c r="J319" s="136">
        <f t="shared" si="23"/>
        <v>97.907073055821499</v>
      </c>
      <c r="K319" s="136">
        <f t="shared" si="24"/>
        <v>97.907073055821499</v>
      </c>
    </row>
    <row r="320" spans="1:11" s="26" customFormat="1" ht="37.5" customHeight="1" x14ac:dyDescent="0.2">
      <c r="A320" s="92" t="s">
        <v>366</v>
      </c>
      <c r="B320" s="4" t="s">
        <v>367</v>
      </c>
      <c r="C320" s="4"/>
      <c r="D320" s="4" t="s">
        <v>74</v>
      </c>
      <c r="E320" s="4" t="s">
        <v>32</v>
      </c>
      <c r="F320" s="4" t="s">
        <v>30</v>
      </c>
      <c r="G320" s="64">
        <f>G321</f>
        <v>4382.3999999999996</v>
      </c>
      <c r="H320" s="64">
        <f>H321</f>
        <v>4382.3999999999996</v>
      </c>
      <c r="I320" s="66">
        <f>I321</f>
        <v>3868.6066799999999</v>
      </c>
      <c r="J320" s="136">
        <f t="shared" si="23"/>
        <v>88.275983023001103</v>
      </c>
      <c r="K320" s="136">
        <f t="shared" si="24"/>
        <v>88.275983023001103</v>
      </c>
    </row>
    <row r="321" spans="1:11" s="26" customFormat="1" ht="18.75" customHeight="1" x14ac:dyDescent="0.2">
      <c r="A321" s="10" t="s">
        <v>60</v>
      </c>
      <c r="B321" s="6" t="s">
        <v>367</v>
      </c>
      <c r="C321" s="6" t="s">
        <v>61</v>
      </c>
      <c r="D321" s="6" t="s">
        <v>74</v>
      </c>
      <c r="E321" s="6" t="s">
        <v>32</v>
      </c>
      <c r="F321" s="6" t="s">
        <v>30</v>
      </c>
      <c r="G321" s="62">
        <v>4382.3999999999996</v>
      </c>
      <c r="H321" s="62">
        <v>4382.3999999999996</v>
      </c>
      <c r="I321" s="114">
        <v>3868.6066799999999</v>
      </c>
      <c r="J321" s="136">
        <f t="shared" si="23"/>
        <v>88.275983023001103</v>
      </c>
      <c r="K321" s="136">
        <f t="shared" si="24"/>
        <v>88.275983023001103</v>
      </c>
    </row>
    <row r="322" spans="1:11" s="26" customFormat="1" ht="37.5" customHeight="1" x14ac:dyDescent="0.2">
      <c r="A322" s="13" t="s">
        <v>255</v>
      </c>
      <c r="B322" s="4" t="s">
        <v>252</v>
      </c>
      <c r="C322" s="4"/>
      <c r="D322" s="4" t="s">
        <v>74</v>
      </c>
      <c r="E322" s="4" t="s">
        <v>32</v>
      </c>
      <c r="F322" s="4" t="s">
        <v>30</v>
      </c>
      <c r="G322" s="64">
        <f t="shared" ref="G322:I323" si="26">G323</f>
        <v>374.37311999999997</v>
      </c>
      <c r="H322" s="64">
        <f t="shared" si="26"/>
        <v>374.37311999999997</v>
      </c>
      <c r="I322" s="66">
        <f t="shared" si="26"/>
        <v>374.37311999999997</v>
      </c>
      <c r="J322" s="136">
        <f t="shared" si="23"/>
        <v>100</v>
      </c>
      <c r="K322" s="136">
        <f t="shared" si="24"/>
        <v>100</v>
      </c>
    </row>
    <row r="323" spans="1:11" s="26" customFormat="1" ht="37.5" customHeight="1" x14ac:dyDescent="0.2">
      <c r="A323" s="18" t="s">
        <v>254</v>
      </c>
      <c r="B323" s="4" t="s">
        <v>253</v>
      </c>
      <c r="C323" s="4"/>
      <c r="D323" s="4" t="s">
        <v>74</v>
      </c>
      <c r="E323" s="4" t="s">
        <v>32</v>
      </c>
      <c r="F323" s="4" t="s">
        <v>30</v>
      </c>
      <c r="G323" s="64">
        <f t="shared" si="26"/>
        <v>374.37311999999997</v>
      </c>
      <c r="H323" s="64">
        <f t="shared" si="26"/>
        <v>374.37311999999997</v>
      </c>
      <c r="I323" s="66">
        <f t="shared" si="26"/>
        <v>374.37311999999997</v>
      </c>
      <c r="J323" s="136">
        <f t="shared" si="23"/>
        <v>100</v>
      </c>
      <c r="K323" s="136">
        <f t="shared" si="24"/>
        <v>100</v>
      </c>
    </row>
    <row r="324" spans="1:11" s="26" customFormat="1" ht="24.75" customHeight="1" x14ac:dyDescent="0.2">
      <c r="A324" s="19" t="s">
        <v>60</v>
      </c>
      <c r="B324" s="6" t="s">
        <v>253</v>
      </c>
      <c r="C324" s="6" t="s">
        <v>61</v>
      </c>
      <c r="D324" s="6" t="s">
        <v>74</v>
      </c>
      <c r="E324" s="6" t="s">
        <v>32</v>
      </c>
      <c r="F324" s="6" t="s">
        <v>30</v>
      </c>
      <c r="G324" s="62">
        <v>374.37311999999997</v>
      </c>
      <c r="H324" s="62">
        <v>374.37311999999997</v>
      </c>
      <c r="I324" s="114">
        <v>374.37311999999997</v>
      </c>
      <c r="J324" s="136">
        <f t="shared" si="23"/>
        <v>100</v>
      </c>
      <c r="K324" s="136">
        <f t="shared" si="24"/>
        <v>100</v>
      </c>
    </row>
    <row r="325" spans="1:11" s="26" customFormat="1" ht="24.75" customHeight="1" x14ac:dyDescent="0.2">
      <c r="A325" s="18" t="s">
        <v>441</v>
      </c>
      <c r="B325" s="4" t="s">
        <v>440</v>
      </c>
      <c r="C325" s="4"/>
      <c r="D325" s="4" t="s">
        <v>74</v>
      </c>
      <c r="E325" s="4" t="s">
        <v>32</v>
      </c>
      <c r="F325" s="4" t="s">
        <v>30</v>
      </c>
      <c r="G325" s="64">
        <f t="shared" ref="G325:I326" si="27">G326</f>
        <v>4165.4335499999997</v>
      </c>
      <c r="H325" s="64">
        <f t="shared" si="27"/>
        <v>4165.4335499999997</v>
      </c>
      <c r="I325" s="66">
        <f t="shared" si="27"/>
        <v>4165.4335499999997</v>
      </c>
      <c r="J325" s="136">
        <f t="shared" si="23"/>
        <v>100</v>
      </c>
      <c r="K325" s="136">
        <f t="shared" si="24"/>
        <v>100</v>
      </c>
    </row>
    <row r="326" spans="1:11" s="26" customFormat="1" ht="61.5" customHeight="1" x14ac:dyDescent="0.2">
      <c r="A326" s="18" t="s">
        <v>303</v>
      </c>
      <c r="B326" s="4" t="s">
        <v>439</v>
      </c>
      <c r="C326" s="4"/>
      <c r="D326" s="4" t="s">
        <v>74</v>
      </c>
      <c r="E326" s="4" t="s">
        <v>32</v>
      </c>
      <c r="F326" s="4" t="s">
        <v>30</v>
      </c>
      <c r="G326" s="64">
        <f t="shared" si="27"/>
        <v>4165.4335499999997</v>
      </c>
      <c r="H326" s="64">
        <f t="shared" si="27"/>
        <v>4165.4335499999997</v>
      </c>
      <c r="I326" s="66">
        <f t="shared" si="27"/>
        <v>4165.4335499999997</v>
      </c>
      <c r="J326" s="136">
        <f t="shared" si="23"/>
        <v>100</v>
      </c>
      <c r="K326" s="136">
        <f t="shared" si="24"/>
        <v>100</v>
      </c>
    </row>
    <row r="327" spans="1:11" s="26" customFormat="1" ht="20.25" customHeight="1" x14ac:dyDescent="0.2">
      <c r="A327" s="19" t="s">
        <v>60</v>
      </c>
      <c r="B327" s="6" t="s">
        <v>439</v>
      </c>
      <c r="C327" s="6" t="s">
        <v>61</v>
      </c>
      <c r="D327" s="6" t="s">
        <v>74</v>
      </c>
      <c r="E327" s="6" t="s">
        <v>32</v>
      </c>
      <c r="F327" s="6" t="s">
        <v>30</v>
      </c>
      <c r="G327" s="62">
        <v>4165.4335499999997</v>
      </c>
      <c r="H327" s="62">
        <v>4165.4335499999997</v>
      </c>
      <c r="I327" s="114">
        <v>4165.4335499999997</v>
      </c>
      <c r="J327" s="136">
        <f t="shared" si="23"/>
        <v>100</v>
      </c>
      <c r="K327" s="136">
        <f t="shared" si="24"/>
        <v>100</v>
      </c>
    </row>
    <row r="328" spans="1:11" ht="27" x14ac:dyDescent="0.2">
      <c r="A328" s="23" t="s">
        <v>503</v>
      </c>
      <c r="B328" s="7" t="s">
        <v>144</v>
      </c>
      <c r="C328" s="7"/>
      <c r="D328" s="7">
        <v>969</v>
      </c>
      <c r="E328" s="7" t="s">
        <v>32</v>
      </c>
      <c r="F328" s="7" t="s">
        <v>43</v>
      </c>
      <c r="G328" s="63">
        <f>G329</f>
        <v>76107.398539999995</v>
      </c>
      <c r="H328" s="63">
        <f>H329</f>
        <v>76107.398539999995</v>
      </c>
      <c r="I328" s="65">
        <f>I329</f>
        <v>76107.398539999995</v>
      </c>
      <c r="J328" s="136">
        <f t="shared" si="23"/>
        <v>100</v>
      </c>
      <c r="K328" s="136">
        <f t="shared" si="24"/>
        <v>100</v>
      </c>
    </row>
    <row r="329" spans="1:11" ht="38.25" x14ac:dyDescent="0.2">
      <c r="A329" s="22" t="s">
        <v>135</v>
      </c>
      <c r="B329" s="4" t="s">
        <v>145</v>
      </c>
      <c r="C329" s="4"/>
      <c r="D329" s="4" t="s">
        <v>74</v>
      </c>
      <c r="E329" s="4" t="s">
        <v>32</v>
      </c>
      <c r="F329" s="4" t="s">
        <v>43</v>
      </c>
      <c r="G329" s="64">
        <f>G330+G334+G337</f>
        <v>76107.398539999995</v>
      </c>
      <c r="H329" s="64">
        <f>H330+H334+H337</f>
        <v>76107.398539999995</v>
      </c>
      <c r="I329" s="66">
        <f>I330+I334+I337</f>
        <v>76107.398539999995</v>
      </c>
      <c r="J329" s="136">
        <f t="shared" si="23"/>
        <v>100</v>
      </c>
      <c r="K329" s="136">
        <f t="shared" si="24"/>
        <v>100</v>
      </c>
    </row>
    <row r="330" spans="1:11" s="26" customFormat="1" ht="38.25" x14ac:dyDescent="0.2">
      <c r="A330" s="22" t="s">
        <v>146</v>
      </c>
      <c r="B330" s="4" t="s">
        <v>147</v>
      </c>
      <c r="C330" s="4"/>
      <c r="D330" s="4" t="s">
        <v>74</v>
      </c>
      <c r="E330" s="4" t="s">
        <v>32</v>
      </c>
      <c r="F330" s="4" t="s">
        <v>43</v>
      </c>
      <c r="G330" s="64">
        <f>G331+G332+G333</f>
        <v>16775.874029999999</v>
      </c>
      <c r="H330" s="64">
        <f>H331+H332+H333</f>
        <v>16775.874029999999</v>
      </c>
      <c r="I330" s="66">
        <f>I331+I332+I333</f>
        <v>16775.874029999999</v>
      </c>
      <c r="J330" s="136">
        <f t="shared" si="23"/>
        <v>100</v>
      </c>
      <c r="K330" s="136">
        <f t="shared" si="24"/>
        <v>100</v>
      </c>
    </row>
    <row r="331" spans="1:11" ht="63.75" x14ac:dyDescent="0.2">
      <c r="A331" s="19" t="s">
        <v>58</v>
      </c>
      <c r="B331" s="6" t="s">
        <v>147</v>
      </c>
      <c r="C331" s="6" t="s">
        <v>63</v>
      </c>
      <c r="D331" s="6">
        <v>969</v>
      </c>
      <c r="E331" s="6" t="s">
        <v>32</v>
      </c>
      <c r="F331" s="6" t="s">
        <v>43</v>
      </c>
      <c r="G331" s="100">
        <v>4100.7891499999996</v>
      </c>
      <c r="H331" s="100">
        <v>4100.7891499999996</v>
      </c>
      <c r="I331" s="101">
        <v>4100.7891499999996</v>
      </c>
      <c r="J331" s="136">
        <f t="shared" si="23"/>
        <v>100</v>
      </c>
      <c r="K331" s="136">
        <f t="shared" si="24"/>
        <v>100</v>
      </c>
    </row>
    <row r="332" spans="1:11" ht="63.75" x14ac:dyDescent="0.2">
      <c r="A332" s="10" t="s">
        <v>59</v>
      </c>
      <c r="B332" s="6" t="s">
        <v>147</v>
      </c>
      <c r="C332" s="6" t="s">
        <v>62</v>
      </c>
      <c r="D332" s="6">
        <v>969</v>
      </c>
      <c r="E332" s="6" t="s">
        <v>32</v>
      </c>
      <c r="F332" s="6" t="s">
        <v>43</v>
      </c>
      <c r="G332" s="101">
        <v>9864.2848799999992</v>
      </c>
      <c r="H332" s="101">
        <v>9864.2848799999992</v>
      </c>
      <c r="I332" s="101">
        <v>9864.2848799999992</v>
      </c>
      <c r="J332" s="136">
        <f t="shared" si="23"/>
        <v>100</v>
      </c>
      <c r="K332" s="136">
        <f t="shared" si="24"/>
        <v>100</v>
      </c>
    </row>
    <row r="333" spans="1:11" ht="63.75" x14ac:dyDescent="0.2">
      <c r="A333" s="10" t="s">
        <v>59</v>
      </c>
      <c r="B333" s="6" t="s">
        <v>147</v>
      </c>
      <c r="C333" s="6" t="s">
        <v>67</v>
      </c>
      <c r="D333" s="6">
        <v>969</v>
      </c>
      <c r="E333" s="6" t="s">
        <v>32</v>
      </c>
      <c r="F333" s="6" t="s">
        <v>43</v>
      </c>
      <c r="G333" s="102">
        <v>2810.8</v>
      </c>
      <c r="H333" s="102">
        <v>2810.8</v>
      </c>
      <c r="I333" s="102">
        <v>2810.8</v>
      </c>
      <c r="J333" s="136">
        <f t="shared" si="23"/>
        <v>100</v>
      </c>
      <c r="K333" s="136">
        <f t="shared" si="24"/>
        <v>100</v>
      </c>
    </row>
    <row r="334" spans="1:11" ht="38.25" x14ac:dyDescent="0.2">
      <c r="A334" s="13" t="s">
        <v>80</v>
      </c>
      <c r="B334" s="4" t="s">
        <v>210</v>
      </c>
      <c r="C334" s="4"/>
      <c r="D334" s="4">
        <v>969</v>
      </c>
      <c r="E334" s="4" t="s">
        <v>32</v>
      </c>
      <c r="F334" s="4" t="s">
        <v>43</v>
      </c>
      <c r="G334" s="64">
        <f>G335+G336</f>
        <v>29918.400000000001</v>
      </c>
      <c r="H334" s="64">
        <f>H335+H336</f>
        <v>29918.400000000001</v>
      </c>
      <c r="I334" s="66">
        <f>I335+I336</f>
        <v>29918.400000000001</v>
      </c>
      <c r="J334" s="136">
        <f t="shared" si="23"/>
        <v>100</v>
      </c>
      <c r="K334" s="136">
        <f t="shared" si="24"/>
        <v>100</v>
      </c>
    </row>
    <row r="335" spans="1:11" s="26" customFormat="1" ht="63.75" x14ac:dyDescent="0.2">
      <c r="A335" s="19" t="s">
        <v>58</v>
      </c>
      <c r="B335" s="6" t="s">
        <v>210</v>
      </c>
      <c r="C335" s="6" t="s">
        <v>63</v>
      </c>
      <c r="D335" s="6">
        <v>969</v>
      </c>
      <c r="E335" s="6" t="s">
        <v>32</v>
      </c>
      <c r="F335" s="6" t="s">
        <v>43</v>
      </c>
      <c r="G335" s="62">
        <v>6796.5</v>
      </c>
      <c r="H335" s="62">
        <v>6796.5</v>
      </c>
      <c r="I335" s="114">
        <v>6796.5</v>
      </c>
      <c r="J335" s="136">
        <f t="shared" ref="J335:J398" si="28">I335/G335*100</f>
        <v>100</v>
      </c>
      <c r="K335" s="136">
        <f t="shared" ref="K335:K398" si="29">I335/H335*100</f>
        <v>100</v>
      </c>
    </row>
    <row r="336" spans="1:11" s="26" customFormat="1" ht="63.75" x14ac:dyDescent="0.2">
      <c r="A336" s="10" t="s">
        <v>59</v>
      </c>
      <c r="B336" s="6" t="s">
        <v>210</v>
      </c>
      <c r="C336" s="6" t="s">
        <v>62</v>
      </c>
      <c r="D336" s="6">
        <v>969</v>
      </c>
      <c r="E336" s="6" t="s">
        <v>32</v>
      </c>
      <c r="F336" s="6" t="s">
        <v>43</v>
      </c>
      <c r="G336" s="62">
        <v>23121.9</v>
      </c>
      <c r="H336" s="62">
        <v>23121.9</v>
      </c>
      <c r="I336" s="114">
        <v>23121.9</v>
      </c>
      <c r="J336" s="136">
        <f t="shared" si="28"/>
        <v>100</v>
      </c>
      <c r="K336" s="136">
        <f t="shared" si="29"/>
        <v>100</v>
      </c>
    </row>
    <row r="337" spans="1:11" s="26" customFormat="1" ht="25.5" x14ac:dyDescent="0.2">
      <c r="A337" s="22" t="s">
        <v>364</v>
      </c>
      <c r="B337" s="4" t="s">
        <v>368</v>
      </c>
      <c r="C337" s="6"/>
      <c r="D337" s="6">
        <v>969</v>
      </c>
      <c r="E337" s="6" t="s">
        <v>32</v>
      </c>
      <c r="F337" s="6" t="s">
        <v>43</v>
      </c>
      <c r="G337" s="64">
        <f>G338+G339</f>
        <v>29413.124510000001</v>
      </c>
      <c r="H337" s="64">
        <f>H338+H339</f>
        <v>29413.124510000001</v>
      </c>
      <c r="I337" s="66">
        <f>I338+I339</f>
        <v>29413.124510000001</v>
      </c>
      <c r="J337" s="136">
        <f t="shared" si="28"/>
        <v>100</v>
      </c>
      <c r="K337" s="136">
        <f t="shared" si="29"/>
        <v>100</v>
      </c>
    </row>
    <row r="338" spans="1:11" s="26" customFormat="1" ht="63.75" x14ac:dyDescent="0.2">
      <c r="A338" s="19" t="s">
        <v>58</v>
      </c>
      <c r="B338" s="6" t="s">
        <v>368</v>
      </c>
      <c r="C338" s="6" t="s">
        <v>63</v>
      </c>
      <c r="D338" s="6">
        <v>969</v>
      </c>
      <c r="E338" s="6" t="s">
        <v>32</v>
      </c>
      <c r="F338" s="6" t="s">
        <v>43</v>
      </c>
      <c r="G338" s="62">
        <v>9396.7500799999998</v>
      </c>
      <c r="H338" s="62">
        <v>9396.7500799999998</v>
      </c>
      <c r="I338" s="114">
        <v>9396.7500799999998</v>
      </c>
      <c r="J338" s="136">
        <f t="shared" si="28"/>
        <v>100</v>
      </c>
      <c r="K338" s="136">
        <f t="shared" si="29"/>
        <v>100</v>
      </c>
    </row>
    <row r="339" spans="1:11" s="26" customFormat="1" ht="63.75" x14ac:dyDescent="0.2">
      <c r="A339" s="10" t="s">
        <v>59</v>
      </c>
      <c r="B339" s="6" t="s">
        <v>368</v>
      </c>
      <c r="C339" s="6" t="s">
        <v>62</v>
      </c>
      <c r="D339" s="6">
        <v>969</v>
      </c>
      <c r="E339" s="6" t="s">
        <v>32</v>
      </c>
      <c r="F339" s="6" t="s">
        <v>43</v>
      </c>
      <c r="G339" s="62">
        <v>20016.37443</v>
      </c>
      <c r="H339" s="62">
        <v>20016.37443</v>
      </c>
      <c r="I339" s="114">
        <v>20016.37443</v>
      </c>
      <c r="J339" s="136">
        <f t="shared" si="28"/>
        <v>100</v>
      </c>
      <c r="K339" s="136">
        <f t="shared" si="29"/>
        <v>100</v>
      </c>
    </row>
    <row r="340" spans="1:11" s="26" customFormat="1" ht="27" x14ac:dyDescent="0.2">
      <c r="A340" s="23" t="s">
        <v>502</v>
      </c>
      <c r="B340" s="7" t="s">
        <v>148</v>
      </c>
      <c r="C340" s="7"/>
      <c r="D340" s="7">
        <v>969</v>
      </c>
      <c r="E340" s="7" t="s">
        <v>32</v>
      </c>
      <c r="F340" s="7" t="s">
        <v>32</v>
      </c>
      <c r="G340" s="63">
        <f>G341</f>
        <v>9834.9408979999989</v>
      </c>
      <c r="H340" s="63">
        <f>H341</f>
        <v>9834.9408979999989</v>
      </c>
      <c r="I340" s="65">
        <f>I341</f>
        <v>9823.3220979999987</v>
      </c>
      <c r="J340" s="136">
        <f t="shared" si="28"/>
        <v>99.881862025196682</v>
      </c>
      <c r="K340" s="136">
        <f t="shared" si="29"/>
        <v>99.881862025196682</v>
      </c>
    </row>
    <row r="341" spans="1:11" s="26" customFormat="1" ht="25.5" x14ac:dyDescent="0.2">
      <c r="A341" s="22" t="s">
        <v>149</v>
      </c>
      <c r="B341" s="4" t="s">
        <v>150</v>
      </c>
      <c r="C341" s="8"/>
      <c r="D341" s="4" t="s">
        <v>74</v>
      </c>
      <c r="E341" s="4" t="s">
        <v>32</v>
      </c>
      <c r="F341" s="4" t="s">
        <v>32</v>
      </c>
      <c r="G341" s="64">
        <f>G342+G345+G348+G351</f>
        <v>9834.9408979999989</v>
      </c>
      <c r="H341" s="64">
        <f>H342+H345+H348+H351</f>
        <v>9834.9408979999989</v>
      </c>
      <c r="I341" s="66">
        <f>I342+I345+I348+I351</f>
        <v>9823.3220979999987</v>
      </c>
      <c r="J341" s="136">
        <f t="shared" si="28"/>
        <v>99.881862025196682</v>
      </c>
      <c r="K341" s="136">
        <f t="shared" si="29"/>
        <v>99.881862025196682</v>
      </c>
    </row>
    <row r="342" spans="1:11" s="26" customFormat="1" ht="38.25" x14ac:dyDescent="0.2">
      <c r="A342" s="18" t="s">
        <v>78</v>
      </c>
      <c r="B342" s="4" t="s">
        <v>151</v>
      </c>
      <c r="C342" s="4"/>
      <c r="D342" s="4" t="s">
        <v>74</v>
      </c>
      <c r="E342" s="4" t="s">
        <v>32</v>
      </c>
      <c r="F342" s="4" t="s">
        <v>32</v>
      </c>
      <c r="G342" s="64">
        <f>SUM(G343:G344)</f>
        <v>3567.0562</v>
      </c>
      <c r="H342" s="64">
        <f>SUM(H343:H344)</f>
        <v>3567.0562</v>
      </c>
      <c r="I342" s="66">
        <f>SUM(I343:I344)</f>
        <v>3555.6374000000001</v>
      </c>
      <c r="J342" s="136">
        <f t="shared" si="28"/>
        <v>99.679881690678158</v>
      </c>
      <c r="K342" s="136">
        <f t="shared" si="29"/>
        <v>99.679881690678158</v>
      </c>
    </row>
    <row r="343" spans="1:11" s="26" customFormat="1" ht="25.5" x14ac:dyDescent="0.2">
      <c r="A343" s="10" t="s">
        <v>6</v>
      </c>
      <c r="B343" s="6" t="s">
        <v>151</v>
      </c>
      <c r="C343" s="6" t="s">
        <v>7</v>
      </c>
      <c r="D343" s="6">
        <v>969</v>
      </c>
      <c r="E343" s="6" t="s">
        <v>32</v>
      </c>
      <c r="F343" s="6" t="s">
        <v>32</v>
      </c>
      <c r="G343" s="62">
        <v>1495.8628000000001</v>
      </c>
      <c r="H343" s="62">
        <v>1495.8628000000001</v>
      </c>
      <c r="I343" s="114">
        <v>1484.444</v>
      </c>
      <c r="J343" s="136">
        <f t="shared" si="28"/>
        <v>99.236641221374029</v>
      </c>
      <c r="K343" s="136">
        <f t="shared" si="29"/>
        <v>99.236641221374029</v>
      </c>
    </row>
    <row r="344" spans="1:11" s="26" customFormat="1" ht="25.5" x14ac:dyDescent="0.2">
      <c r="A344" s="19" t="s">
        <v>60</v>
      </c>
      <c r="B344" s="6" t="s">
        <v>151</v>
      </c>
      <c r="C344" s="6" t="s">
        <v>61</v>
      </c>
      <c r="D344" s="6">
        <v>969</v>
      </c>
      <c r="E344" s="6" t="s">
        <v>32</v>
      </c>
      <c r="F344" s="6" t="s">
        <v>32</v>
      </c>
      <c r="G344" s="62">
        <v>2071.1934000000001</v>
      </c>
      <c r="H344" s="62">
        <v>2071.1934000000001</v>
      </c>
      <c r="I344" s="114">
        <v>2071.1934000000001</v>
      </c>
      <c r="J344" s="136">
        <f t="shared" si="28"/>
        <v>100</v>
      </c>
      <c r="K344" s="136">
        <f t="shared" si="29"/>
        <v>100</v>
      </c>
    </row>
    <row r="345" spans="1:11" s="26" customFormat="1" ht="38.25" x14ac:dyDescent="0.2">
      <c r="A345" s="13" t="s">
        <v>170</v>
      </c>
      <c r="B345" s="4" t="s">
        <v>152</v>
      </c>
      <c r="C345" s="4"/>
      <c r="D345" s="4">
        <v>969</v>
      </c>
      <c r="E345" s="4" t="s">
        <v>32</v>
      </c>
      <c r="F345" s="4" t="s">
        <v>32</v>
      </c>
      <c r="G345" s="64">
        <f>SUM(G346:G347)</f>
        <v>6122.5846999999994</v>
      </c>
      <c r="H345" s="64">
        <f>SUM(H346:H347)</f>
        <v>6122.5846999999994</v>
      </c>
      <c r="I345" s="66">
        <f>SUM(I346:I347)</f>
        <v>6122.5846999999994</v>
      </c>
      <c r="J345" s="136">
        <f t="shared" si="28"/>
        <v>100</v>
      </c>
      <c r="K345" s="136">
        <f t="shared" si="29"/>
        <v>100</v>
      </c>
    </row>
    <row r="346" spans="1:11" s="26" customFormat="1" ht="25.5" x14ac:dyDescent="0.2">
      <c r="A346" s="10" t="s">
        <v>6</v>
      </c>
      <c r="B346" s="6" t="s">
        <v>152</v>
      </c>
      <c r="C346" s="6" t="s">
        <v>7</v>
      </c>
      <c r="D346" s="6">
        <v>969</v>
      </c>
      <c r="E346" s="6" t="s">
        <v>32</v>
      </c>
      <c r="F346" s="6" t="s">
        <v>32</v>
      </c>
      <c r="G346" s="62">
        <v>4801.7939999999999</v>
      </c>
      <c r="H346" s="62">
        <v>4801.7939999999999</v>
      </c>
      <c r="I346" s="114">
        <v>4801.7939999999999</v>
      </c>
      <c r="J346" s="136">
        <f t="shared" si="28"/>
        <v>100</v>
      </c>
      <c r="K346" s="136">
        <f t="shared" si="29"/>
        <v>100</v>
      </c>
    </row>
    <row r="347" spans="1:11" s="26" customFormat="1" ht="25.5" x14ac:dyDescent="0.2">
      <c r="A347" s="19" t="s">
        <v>60</v>
      </c>
      <c r="B347" s="6" t="s">
        <v>152</v>
      </c>
      <c r="C347" s="6" t="s">
        <v>61</v>
      </c>
      <c r="D347" s="6">
        <v>969</v>
      </c>
      <c r="E347" s="6" t="s">
        <v>32</v>
      </c>
      <c r="F347" s="6" t="s">
        <v>32</v>
      </c>
      <c r="G347" s="62">
        <f>1212.96+107.8307</f>
        <v>1320.7907</v>
      </c>
      <c r="H347" s="62">
        <f>1212.96+107.8307</f>
        <v>1320.7907</v>
      </c>
      <c r="I347" s="114">
        <f>1212.96+107.8307</f>
        <v>1320.7907</v>
      </c>
      <c r="J347" s="136">
        <f t="shared" si="28"/>
        <v>100</v>
      </c>
      <c r="K347" s="136">
        <f t="shared" si="29"/>
        <v>100</v>
      </c>
    </row>
    <row r="348" spans="1:11" s="26" customFormat="1" ht="51" x14ac:dyDescent="0.2">
      <c r="A348" s="18" t="s">
        <v>171</v>
      </c>
      <c r="B348" s="4" t="s">
        <v>172</v>
      </c>
      <c r="C348" s="4"/>
      <c r="D348" s="4">
        <v>969</v>
      </c>
      <c r="E348" s="4" t="s">
        <v>32</v>
      </c>
      <c r="F348" s="4" t="s">
        <v>32</v>
      </c>
      <c r="G348" s="64">
        <f>SUM(G349:G350)</f>
        <v>53.5</v>
      </c>
      <c r="H348" s="64">
        <f>SUM(H349:H350)</f>
        <v>53.5</v>
      </c>
      <c r="I348" s="66">
        <f>SUM(I349:I350)</f>
        <v>53.3</v>
      </c>
      <c r="J348" s="136">
        <f t="shared" si="28"/>
        <v>99.626168224299064</v>
      </c>
      <c r="K348" s="136">
        <f t="shared" si="29"/>
        <v>99.626168224299064</v>
      </c>
    </row>
    <row r="349" spans="1:11" s="26" customFormat="1" x14ac:dyDescent="0.2">
      <c r="A349" s="25" t="s">
        <v>167</v>
      </c>
      <c r="B349" s="6" t="s">
        <v>172</v>
      </c>
      <c r="C349" s="6" t="s">
        <v>70</v>
      </c>
      <c r="D349" s="6">
        <v>969</v>
      </c>
      <c r="E349" s="6" t="s">
        <v>32</v>
      </c>
      <c r="F349" s="6" t="s">
        <v>32</v>
      </c>
      <c r="G349" s="62">
        <v>41.091189999999997</v>
      </c>
      <c r="H349" s="62">
        <v>41.091189999999997</v>
      </c>
      <c r="I349" s="114">
        <v>40.937579999999997</v>
      </c>
      <c r="J349" s="136">
        <f t="shared" si="28"/>
        <v>99.626172909570158</v>
      </c>
      <c r="K349" s="136">
        <f t="shared" si="29"/>
        <v>99.626172909570158</v>
      </c>
    </row>
    <row r="350" spans="1:11" s="26" customFormat="1" ht="51" x14ac:dyDescent="0.2">
      <c r="A350" s="10" t="s">
        <v>164</v>
      </c>
      <c r="B350" s="6" t="s">
        <v>172</v>
      </c>
      <c r="C350" s="6" t="s">
        <v>98</v>
      </c>
      <c r="D350" s="6" t="s">
        <v>74</v>
      </c>
      <c r="E350" s="6" t="s">
        <v>32</v>
      </c>
      <c r="F350" s="6" t="s">
        <v>32</v>
      </c>
      <c r="G350" s="62">
        <v>12.408810000000001</v>
      </c>
      <c r="H350" s="62">
        <v>12.408810000000001</v>
      </c>
      <c r="I350" s="114">
        <v>12.36242</v>
      </c>
      <c r="J350" s="136">
        <f t="shared" si="28"/>
        <v>99.626152709244479</v>
      </c>
      <c r="K350" s="136">
        <f t="shared" si="29"/>
        <v>99.626152709244479</v>
      </c>
    </row>
    <row r="351" spans="1:11" s="26" customFormat="1" ht="38.25" x14ac:dyDescent="0.2">
      <c r="A351" s="13" t="s">
        <v>169</v>
      </c>
      <c r="B351" s="4" t="s">
        <v>168</v>
      </c>
      <c r="C351" s="4"/>
      <c r="D351" s="4">
        <v>969</v>
      </c>
      <c r="E351" s="4" t="s">
        <v>32</v>
      </c>
      <c r="F351" s="4" t="s">
        <v>34</v>
      </c>
      <c r="G351" s="64">
        <f>SUM(G352:G353)</f>
        <v>91.799998000000002</v>
      </c>
      <c r="H351" s="64">
        <f>SUM(H352:H353)</f>
        <v>91.799998000000002</v>
      </c>
      <c r="I351" s="66">
        <f>SUM(I352:I353)</f>
        <v>91.799998000000002</v>
      </c>
      <c r="J351" s="136">
        <f t="shared" si="28"/>
        <v>100</v>
      </c>
      <c r="K351" s="136">
        <f t="shared" si="29"/>
        <v>100</v>
      </c>
    </row>
    <row r="352" spans="1:11" s="26" customFormat="1" x14ac:dyDescent="0.2">
      <c r="A352" s="25" t="s">
        <v>167</v>
      </c>
      <c r="B352" s="6" t="s">
        <v>168</v>
      </c>
      <c r="C352" s="6" t="s">
        <v>70</v>
      </c>
      <c r="D352" s="6">
        <v>969</v>
      </c>
      <c r="E352" s="6" t="s">
        <v>32</v>
      </c>
      <c r="F352" s="6" t="s">
        <v>34</v>
      </c>
      <c r="G352" s="62">
        <v>70.50752</v>
      </c>
      <c r="H352" s="62">
        <v>70.50752</v>
      </c>
      <c r="I352" s="114">
        <v>70.50752</v>
      </c>
      <c r="J352" s="136">
        <f t="shared" si="28"/>
        <v>100</v>
      </c>
      <c r="K352" s="136">
        <f t="shared" si="29"/>
        <v>100</v>
      </c>
    </row>
    <row r="353" spans="1:11" s="26" customFormat="1" ht="51" x14ac:dyDescent="0.2">
      <c r="A353" s="10" t="s">
        <v>164</v>
      </c>
      <c r="B353" s="6" t="s">
        <v>168</v>
      </c>
      <c r="C353" s="6" t="s">
        <v>98</v>
      </c>
      <c r="D353" s="6">
        <v>969</v>
      </c>
      <c r="E353" s="6" t="s">
        <v>32</v>
      </c>
      <c r="F353" s="6" t="s">
        <v>34</v>
      </c>
      <c r="G353" s="62">
        <v>21.292477999999999</v>
      </c>
      <c r="H353" s="62">
        <v>21.292477999999999</v>
      </c>
      <c r="I353" s="114">
        <v>21.292477999999999</v>
      </c>
      <c r="J353" s="136">
        <f t="shared" si="28"/>
        <v>100</v>
      </c>
      <c r="K353" s="136">
        <f t="shared" si="29"/>
        <v>100</v>
      </c>
    </row>
    <row r="354" spans="1:11" s="26" customFormat="1" ht="40.5" x14ac:dyDescent="0.2">
      <c r="A354" s="23" t="s">
        <v>505</v>
      </c>
      <c r="B354" s="8" t="s">
        <v>153</v>
      </c>
      <c r="C354" s="8"/>
      <c r="D354" s="8" t="s">
        <v>74</v>
      </c>
      <c r="E354" s="8" t="s">
        <v>32</v>
      </c>
      <c r="F354" s="8" t="s">
        <v>34</v>
      </c>
      <c r="G354" s="86">
        <f>G355</f>
        <v>54929.654820000011</v>
      </c>
      <c r="H354" s="86">
        <f>H355</f>
        <v>55775.954820000006</v>
      </c>
      <c r="I354" s="126">
        <f>I355</f>
        <v>55730.305130000008</v>
      </c>
      <c r="J354" s="136">
        <f t="shared" si="28"/>
        <v>101.45759210143166</v>
      </c>
      <c r="K354" s="136">
        <f t="shared" si="29"/>
        <v>99.918155251403007</v>
      </c>
    </row>
    <row r="355" spans="1:11" s="26" customFormat="1" ht="38.25" x14ac:dyDescent="0.2">
      <c r="A355" s="22" t="s">
        <v>154</v>
      </c>
      <c r="B355" s="4" t="s">
        <v>155</v>
      </c>
      <c r="C355" s="4"/>
      <c r="D355" s="4" t="s">
        <v>74</v>
      </c>
      <c r="E355" s="4" t="s">
        <v>32</v>
      </c>
      <c r="F355" s="4" t="s">
        <v>34</v>
      </c>
      <c r="G355" s="64">
        <f>G358+G361+G356+G372+G377</f>
        <v>54929.654820000011</v>
      </c>
      <c r="H355" s="64">
        <f>H358+H361+H356+H372+H377</f>
        <v>55775.954820000006</v>
      </c>
      <c r="I355" s="66">
        <f>I358+I361+I356+I372+I377</f>
        <v>55730.305130000008</v>
      </c>
      <c r="J355" s="136">
        <f t="shared" si="28"/>
        <v>101.45759210143166</v>
      </c>
      <c r="K355" s="136">
        <f t="shared" si="29"/>
        <v>99.918155251403007</v>
      </c>
    </row>
    <row r="356" spans="1:11" s="26" customFormat="1" ht="102" x14ac:dyDescent="0.2">
      <c r="A356" s="18" t="s">
        <v>51</v>
      </c>
      <c r="B356" s="4" t="s">
        <v>158</v>
      </c>
      <c r="C356" s="4"/>
      <c r="D356" s="4">
        <v>969</v>
      </c>
      <c r="E356" s="4" t="s">
        <v>32</v>
      </c>
      <c r="F356" s="4" t="s">
        <v>34</v>
      </c>
      <c r="G356" s="64">
        <f>G357</f>
        <v>80.599999999999994</v>
      </c>
      <c r="H356" s="64">
        <f>H357</f>
        <v>80.599999999999994</v>
      </c>
      <c r="I356" s="66">
        <f>I357</f>
        <v>80.599999999999994</v>
      </c>
      <c r="J356" s="136">
        <f t="shared" si="28"/>
        <v>100</v>
      </c>
      <c r="K356" s="136">
        <f t="shared" si="29"/>
        <v>100</v>
      </c>
    </row>
    <row r="357" spans="1:11" s="26" customFormat="1" ht="25.5" x14ac:dyDescent="0.2">
      <c r="A357" s="10" t="s">
        <v>55</v>
      </c>
      <c r="B357" s="6" t="s">
        <v>158</v>
      </c>
      <c r="C357" s="6" t="s">
        <v>56</v>
      </c>
      <c r="D357" s="6">
        <v>969</v>
      </c>
      <c r="E357" s="6" t="s">
        <v>32</v>
      </c>
      <c r="F357" s="6" t="s">
        <v>34</v>
      </c>
      <c r="G357" s="62">
        <v>80.599999999999994</v>
      </c>
      <c r="H357" s="62">
        <v>80.599999999999994</v>
      </c>
      <c r="I357" s="114">
        <v>80.599999999999994</v>
      </c>
      <c r="J357" s="136">
        <f t="shared" si="28"/>
        <v>100</v>
      </c>
      <c r="K357" s="136">
        <f t="shared" si="29"/>
        <v>100</v>
      </c>
    </row>
    <row r="358" spans="1:11" s="26" customFormat="1" ht="25.5" x14ac:dyDescent="0.2">
      <c r="A358" s="22" t="s">
        <v>68</v>
      </c>
      <c r="B358" s="4" t="s">
        <v>166</v>
      </c>
      <c r="C358" s="4"/>
      <c r="D358" s="4" t="s">
        <v>74</v>
      </c>
      <c r="E358" s="4" t="s">
        <v>32</v>
      </c>
      <c r="F358" s="4" t="s">
        <v>34</v>
      </c>
      <c r="G358" s="64">
        <f>G359+G360</f>
        <v>961.71016999999995</v>
      </c>
      <c r="H358" s="64">
        <f>H359+H360</f>
        <v>961.71016999999995</v>
      </c>
      <c r="I358" s="66">
        <f>I359+I360</f>
        <v>961.71016999999995</v>
      </c>
      <c r="J358" s="136">
        <f t="shared" si="28"/>
        <v>100</v>
      </c>
      <c r="K358" s="136">
        <f t="shared" si="29"/>
        <v>100</v>
      </c>
    </row>
    <row r="359" spans="1:11" s="26" customFormat="1" ht="25.5" x14ac:dyDescent="0.2">
      <c r="A359" s="25" t="s">
        <v>91</v>
      </c>
      <c r="B359" s="6" t="s">
        <v>166</v>
      </c>
      <c r="C359" s="6" t="s">
        <v>52</v>
      </c>
      <c r="D359" s="6" t="s">
        <v>74</v>
      </c>
      <c r="E359" s="6" t="s">
        <v>32</v>
      </c>
      <c r="F359" s="6" t="s">
        <v>34</v>
      </c>
      <c r="G359" s="62">
        <v>729.4</v>
      </c>
      <c r="H359" s="62">
        <v>729.4</v>
      </c>
      <c r="I359" s="114">
        <v>729.4</v>
      </c>
      <c r="J359" s="136">
        <f t="shared" si="28"/>
        <v>100</v>
      </c>
      <c r="K359" s="136">
        <f t="shared" si="29"/>
        <v>100</v>
      </c>
    </row>
    <row r="360" spans="1:11" s="26" customFormat="1" ht="51" x14ac:dyDescent="0.2">
      <c r="A360" s="10" t="s">
        <v>92</v>
      </c>
      <c r="B360" s="6" t="s">
        <v>166</v>
      </c>
      <c r="C360" s="6" t="s">
        <v>85</v>
      </c>
      <c r="D360" s="6" t="s">
        <v>74</v>
      </c>
      <c r="E360" s="6" t="s">
        <v>32</v>
      </c>
      <c r="F360" s="6" t="s">
        <v>34</v>
      </c>
      <c r="G360" s="62">
        <v>232.31017</v>
      </c>
      <c r="H360" s="62">
        <v>232.31017</v>
      </c>
      <c r="I360" s="114">
        <v>232.31017</v>
      </c>
      <c r="J360" s="136">
        <f t="shared" si="28"/>
        <v>100</v>
      </c>
      <c r="K360" s="136">
        <f t="shared" si="29"/>
        <v>100</v>
      </c>
    </row>
    <row r="361" spans="1:11" s="26" customFormat="1" ht="63.75" x14ac:dyDescent="0.2">
      <c r="A361" s="18" t="s">
        <v>156</v>
      </c>
      <c r="B361" s="4" t="s">
        <v>157</v>
      </c>
      <c r="C361" s="4"/>
      <c r="D361" s="4">
        <v>969</v>
      </c>
      <c r="E361" s="4" t="s">
        <v>32</v>
      </c>
      <c r="F361" s="4" t="s">
        <v>34</v>
      </c>
      <c r="G361" s="64">
        <f>SUM(G362:G371)</f>
        <v>9787.1984900000025</v>
      </c>
      <c r="H361" s="64">
        <f>SUM(H362:H371)</f>
        <v>10633.498490000002</v>
      </c>
      <c r="I361" s="66">
        <f>SUM(I362:I371)</f>
        <v>10587.848800000002</v>
      </c>
      <c r="J361" s="136">
        <f t="shared" si="28"/>
        <v>108.18058723155617</v>
      </c>
      <c r="K361" s="136">
        <f t="shared" si="29"/>
        <v>99.570699238421582</v>
      </c>
    </row>
    <row r="362" spans="1:11" s="26" customFormat="1" x14ac:dyDescent="0.2">
      <c r="A362" s="25" t="s">
        <v>167</v>
      </c>
      <c r="B362" s="6" t="s">
        <v>157</v>
      </c>
      <c r="C362" s="6" t="s">
        <v>70</v>
      </c>
      <c r="D362" s="6">
        <v>969</v>
      </c>
      <c r="E362" s="6" t="s">
        <v>32</v>
      </c>
      <c r="F362" s="6" t="s">
        <v>34</v>
      </c>
      <c r="G362" s="62">
        <v>122.75181000000001</v>
      </c>
      <c r="H362" s="62">
        <v>771.80485999999996</v>
      </c>
      <c r="I362" s="114">
        <v>771.80485999999996</v>
      </c>
      <c r="J362" s="136">
        <f t="shared" si="28"/>
        <v>628.75232552579052</v>
      </c>
      <c r="K362" s="136">
        <f t="shared" si="29"/>
        <v>100</v>
      </c>
    </row>
    <row r="363" spans="1:11" s="26" customFormat="1" ht="25.5" x14ac:dyDescent="0.2">
      <c r="A363" s="19" t="s">
        <v>404</v>
      </c>
      <c r="B363" s="6" t="s">
        <v>157</v>
      </c>
      <c r="C363" s="6" t="s">
        <v>403</v>
      </c>
      <c r="D363" s="6">
        <v>969</v>
      </c>
      <c r="E363" s="6" t="s">
        <v>32</v>
      </c>
      <c r="F363" s="6" t="s">
        <v>34</v>
      </c>
      <c r="G363" s="62">
        <v>16.644020000000001</v>
      </c>
      <c r="H363" s="62">
        <v>16.644020000000001</v>
      </c>
      <c r="I363" s="114">
        <v>16.644020000000001</v>
      </c>
      <c r="J363" s="136">
        <f t="shared" si="28"/>
        <v>100</v>
      </c>
      <c r="K363" s="136">
        <f t="shared" si="29"/>
        <v>100</v>
      </c>
    </row>
    <row r="364" spans="1:11" s="26" customFormat="1" ht="51" x14ac:dyDescent="0.2">
      <c r="A364" s="10" t="s">
        <v>164</v>
      </c>
      <c r="B364" s="6" t="s">
        <v>157</v>
      </c>
      <c r="C364" s="6" t="s">
        <v>98</v>
      </c>
      <c r="D364" s="6">
        <v>969</v>
      </c>
      <c r="E364" s="6" t="s">
        <v>32</v>
      </c>
      <c r="F364" s="6" t="s">
        <v>34</v>
      </c>
      <c r="G364" s="62">
        <v>840.18097999999998</v>
      </c>
      <c r="H364" s="62">
        <v>1037.4279300000001</v>
      </c>
      <c r="I364" s="114">
        <v>1037.4279300000001</v>
      </c>
      <c r="J364" s="136">
        <f t="shared" si="28"/>
        <v>123.47672164632912</v>
      </c>
      <c r="K364" s="136">
        <f t="shared" si="29"/>
        <v>100</v>
      </c>
    </row>
    <row r="365" spans="1:11" s="26" customFormat="1" ht="25.5" x14ac:dyDescent="0.2">
      <c r="A365" s="10" t="s">
        <v>53</v>
      </c>
      <c r="B365" s="6" t="s">
        <v>157</v>
      </c>
      <c r="C365" s="6" t="s">
        <v>54</v>
      </c>
      <c r="D365" s="6">
        <v>969</v>
      </c>
      <c r="E365" s="6" t="s">
        <v>32</v>
      </c>
      <c r="F365" s="6" t="s">
        <v>34</v>
      </c>
      <c r="G365" s="62">
        <v>1769.82972</v>
      </c>
      <c r="H365" s="62">
        <v>1769.82972</v>
      </c>
      <c r="I365" s="114">
        <v>1769.82972</v>
      </c>
      <c r="J365" s="136">
        <f t="shared" si="28"/>
        <v>100</v>
      </c>
      <c r="K365" s="136">
        <f t="shared" si="29"/>
        <v>100</v>
      </c>
    </row>
    <row r="366" spans="1:11" s="26" customFormat="1" ht="25.5" x14ac:dyDescent="0.2">
      <c r="A366" s="10" t="s">
        <v>55</v>
      </c>
      <c r="B366" s="6" t="s">
        <v>157</v>
      </c>
      <c r="C366" s="6" t="s">
        <v>56</v>
      </c>
      <c r="D366" s="6">
        <v>969</v>
      </c>
      <c r="E366" s="6" t="s">
        <v>32</v>
      </c>
      <c r="F366" s="6" t="s">
        <v>34</v>
      </c>
      <c r="G366" s="62">
        <v>5865.3656099999998</v>
      </c>
      <c r="H366" s="62">
        <v>5865.3656099999998</v>
      </c>
      <c r="I366" s="114">
        <v>5865.3656099999998</v>
      </c>
      <c r="J366" s="136">
        <f t="shared" si="28"/>
        <v>100</v>
      </c>
      <c r="K366" s="136">
        <f t="shared" si="29"/>
        <v>100</v>
      </c>
    </row>
    <row r="367" spans="1:11" s="26" customFormat="1" x14ac:dyDescent="0.2">
      <c r="A367" s="10" t="s">
        <v>249</v>
      </c>
      <c r="B367" s="6" t="s">
        <v>157</v>
      </c>
      <c r="C367" s="6" t="s">
        <v>248</v>
      </c>
      <c r="D367" s="6">
        <v>969</v>
      </c>
      <c r="E367" s="6" t="s">
        <v>32</v>
      </c>
      <c r="F367" s="6" t="s">
        <v>34</v>
      </c>
      <c r="G367" s="62">
        <v>934.55548999999996</v>
      </c>
      <c r="H367" s="62">
        <v>934.55548999999996</v>
      </c>
      <c r="I367" s="114">
        <v>888.9058</v>
      </c>
      <c r="J367" s="136">
        <f t="shared" si="28"/>
        <v>95.115357997629445</v>
      </c>
      <c r="K367" s="136">
        <f t="shared" si="29"/>
        <v>95.115357997629445</v>
      </c>
    </row>
    <row r="368" spans="1:11" s="26" customFormat="1" x14ac:dyDescent="0.2">
      <c r="A368" s="10" t="s">
        <v>325</v>
      </c>
      <c r="B368" s="6" t="s">
        <v>157</v>
      </c>
      <c r="C368" s="6" t="s">
        <v>324</v>
      </c>
      <c r="D368" s="6">
        <v>969</v>
      </c>
      <c r="E368" s="6" t="s">
        <v>32</v>
      </c>
      <c r="F368" s="6" t="s">
        <v>34</v>
      </c>
      <c r="G368" s="62">
        <v>194</v>
      </c>
      <c r="H368" s="62">
        <v>194</v>
      </c>
      <c r="I368" s="114">
        <v>194</v>
      </c>
      <c r="J368" s="136">
        <f t="shared" si="28"/>
        <v>100</v>
      </c>
      <c r="K368" s="136">
        <f t="shared" si="29"/>
        <v>100</v>
      </c>
    </row>
    <row r="369" spans="1:11" s="26" customFormat="1" ht="25.5" x14ac:dyDescent="0.2">
      <c r="A369" s="79" t="s">
        <v>290</v>
      </c>
      <c r="B369" s="6" t="s">
        <v>157</v>
      </c>
      <c r="C369" s="6" t="s">
        <v>289</v>
      </c>
      <c r="D369" s="6">
        <v>969</v>
      </c>
      <c r="E369" s="6" t="s">
        <v>32</v>
      </c>
      <c r="F369" s="6" t="s">
        <v>34</v>
      </c>
      <c r="G369" s="62">
        <v>17.05</v>
      </c>
      <c r="H369" s="62">
        <v>17.05</v>
      </c>
      <c r="I369" s="114">
        <v>17.05</v>
      </c>
      <c r="J369" s="136">
        <f t="shared" si="28"/>
        <v>100</v>
      </c>
      <c r="K369" s="136">
        <f t="shared" si="29"/>
        <v>100</v>
      </c>
    </row>
    <row r="370" spans="1:11" s="26" customFormat="1" x14ac:dyDescent="0.2">
      <c r="A370" s="79" t="s">
        <v>273</v>
      </c>
      <c r="B370" s="6" t="s">
        <v>157</v>
      </c>
      <c r="C370" s="6" t="s">
        <v>272</v>
      </c>
      <c r="D370" s="6">
        <v>969</v>
      </c>
      <c r="E370" s="6" t="s">
        <v>32</v>
      </c>
      <c r="F370" s="6" t="s">
        <v>34</v>
      </c>
      <c r="G370" s="62">
        <v>26.808</v>
      </c>
      <c r="H370" s="62">
        <v>26.808</v>
      </c>
      <c r="I370" s="114">
        <v>26.808</v>
      </c>
      <c r="J370" s="136">
        <f t="shared" si="28"/>
        <v>100</v>
      </c>
      <c r="K370" s="136">
        <f t="shared" si="29"/>
        <v>100</v>
      </c>
    </row>
    <row r="371" spans="1:11" s="26" customFormat="1" x14ac:dyDescent="0.2">
      <c r="A371" s="10" t="s">
        <v>194</v>
      </c>
      <c r="B371" s="6" t="s">
        <v>157</v>
      </c>
      <c r="C371" s="6" t="s">
        <v>193</v>
      </c>
      <c r="D371" s="6">
        <v>969</v>
      </c>
      <c r="E371" s="6" t="s">
        <v>32</v>
      </c>
      <c r="F371" s="6" t="s">
        <v>34</v>
      </c>
      <c r="G371" s="62">
        <v>1.286E-2</v>
      </c>
      <c r="H371" s="62">
        <v>1.286E-2</v>
      </c>
      <c r="I371" s="114">
        <v>1.286E-2</v>
      </c>
      <c r="J371" s="136">
        <f t="shared" si="28"/>
        <v>100</v>
      </c>
      <c r="K371" s="136">
        <f t="shared" si="29"/>
        <v>100</v>
      </c>
    </row>
    <row r="372" spans="1:11" s="26" customFormat="1" ht="25.5" x14ac:dyDescent="0.2">
      <c r="A372" s="22" t="s">
        <v>364</v>
      </c>
      <c r="B372" s="4" t="s">
        <v>369</v>
      </c>
      <c r="C372" s="4"/>
      <c r="D372" s="4">
        <v>969</v>
      </c>
      <c r="E372" s="4" t="s">
        <v>32</v>
      </c>
      <c r="F372" s="4" t="s">
        <v>34</v>
      </c>
      <c r="G372" s="64">
        <f>SUM(G373:G376)</f>
        <v>44017.867910000001</v>
      </c>
      <c r="H372" s="64">
        <f>SUM(H373:H376)</f>
        <v>44017.867910000001</v>
      </c>
      <c r="I372" s="66">
        <f>SUM(I373:I376)</f>
        <v>44017.867910000001</v>
      </c>
      <c r="J372" s="136">
        <f t="shared" si="28"/>
        <v>100</v>
      </c>
      <c r="K372" s="136">
        <f t="shared" si="29"/>
        <v>100</v>
      </c>
    </row>
    <row r="373" spans="1:11" s="26" customFormat="1" x14ac:dyDescent="0.2">
      <c r="A373" s="25" t="s">
        <v>167</v>
      </c>
      <c r="B373" s="6" t="s">
        <v>370</v>
      </c>
      <c r="C373" s="6" t="s">
        <v>70</v>
      </c>
      <c r="D373" s="6">
        <v>969</v>
      </c>
      <c r="E373" s="6" t="s">
        <v>32</v>
      </c>
      <c r="F373" s="6" t="s">
        <v>34</v>
      </c>
      <c r="G373" s="62">
        <v>34157.535250000001</v>
      </c>
      <c r="H373" s="62">
        <v>34157.535250000001</v>
      </c>
      <c r="I373" s="114">
        <v>34157.535250000001</v>
      </c>
      <c r="J373" s="136">
        <f t="shared" si="28"/>
        <v>100</v>
      </c>
      <c r="K373" s="136">
        <f t="shared" si="29"/>
        <v>100</v>
      </c>
    </row>
    <row r="374" spans="1:11" s="26" customFormat="1" ht="51" x14ac:dyDescent="0.2">
      <c r="A374" s="10" t="s">
        <v>164</v>
      </c>
      <c r="B374" s="6" t="s">
        <v>369</v>
      </c>
      <c r="C374" s="6" t="s">
        <v>98</v>
      </c>
      <c r="D374" s="6">
        <v>969</v>
      </c>
      <c r="E374" s="6" t="s">
        <v>32</v>
      </c>
      <c r="F374" s="6" t="s">
        <v>34</v>
      </c>
      <c r="G374" s="62">
        <v>9499.5401099999999</v>
      </c>
      <c r="H374" s="62">
        <v>9499.5401099999999</v>
      </c>
      <c r="I374" s="114">
        <v>9499.5401099999999</v>
      </c>
      <c r="J374" s="136">
        <f t="shared" si="28"/>
        <v>100</v>
      </c>
      <c r="K374" s="136">
        <f t="shared" si="29"/>
        <v>100</v>
      </c>
    </row>
    <row r="375" spans="1:11" s="26" customFormat="1" ht="25.5" x14ac:dyDescent="0.2">
      <c r="A375" s="25" t="s">
        <v>91</v>
      </c>
      <c r="B375" s="6" t="s">
        <v>370</v>
      </c>
      <c r="C375" s="6" t="s">
        <v>52</v>
      </c>
      <c r="D375" s="6">
        <v>969</v>
      </c>
      <c r="E375" s="6" t="s">
        <v>32</v>
      </c>
      <c r="F375" s="6" t="s">
        <v>34</v>
      </c>
      <c r="G375" s="62">
        <v>289.17469</v>
      </c>
      <c r="H375" s="62">
        <v>289.17469</v>
      </c>
      <c r="I375" s="114">
        <v>289.17469</v>
      </c>
      <c r="J375" s="136">
        <f t="shared" si="28"/>
        <v>100</v>
      </c>
      <c r="K375" s="136">
        <f t="shared" si="29"/>
        <v>100</v>
      </c>
    </row>
    <row r="376" spans="1:11" s="26" customFormat="1" ht="51" x14ac:dyDescent="0.2">
      <c r="A376" s="10" t="s">
        <v>92</v>
      </c>
      <c r="B376" s="6" t="s">
        <v>369</v>
      </c>
      <c r="C376" s="6" t="s">
        <v>85</v>
      </c>
      <c r="D376" s="6">
        <v>969</v>
      </c>
      <c r="E376" s="6" t="s">
        <v>32</v>
      </c>
      <c r="F376" s="6" t="s">
        <v>34</v>
      </c>
      <c r="G376" s="62">
        <v>71.617859999999993</v>
      </c>
      <c r="H376" s="62">
        <v>71.617859999999993</v>
      </c>
      <c r="I376" s="114">
        <v>71.617859999999993</v>
      </c>
      <c r="J376" s="136">
        <f t="shared" si="28"/>
        <v>100</v>
      </c>
      <c r="K376" s="136">
        <f t="shared" si="29"/>
        <v>100</v>
      </c>
    </row>
    <row r="377" spans="1:11" s="26" customFormat="1" ht="51" x14ac:dyDescent="0.2">
      <c r="A377" s="107" t="s">
        <v>448</v>
      </c>
      <c r="B377" s="4" t="s">
        <v>480</v>
      </c>
      <c r="C377" s="4"/>
      <c r="D377" s="4"/>
      <c r="E377" s="4"/>
      <c r="F377" s="4"/>
      <c r="G377" s="64">
        <f>SUM(G378:G378)</f>
        <v>82.27825</v>
      </c>
      <c r="H377" s="64">
        <f>SUM(H378:H378)</f>
        <v>82.27825</v>
      </c>
      <c r="I377" s="66">
        <f>SUM(I378:I378)</f>
        <v>82.27825</v>
      </c>
      <c r="J377" s="136">
        <f t="shared" si="28"/>
        <v>100</v>
      </c>
      <c r="K377" s="136">
        <f t="shared" si="29"/>
        <v>100</v>
      </c>
    </row>
    <row r="378" spans="1:11" s="26" customFormat="1" x14ac:dyDescent="0.2">
      <c r="A378" s="108" t="s">
        <v>167</v>
      </c>
      <c r="B378" s="6" t="s">
        <v>480</v>
      </c>
      <c r="C378" s="6" t="s">
        <v>70</v>
      </c>
      <c r="D378" s="6" t="s">
        <v>74</v>
      </c>
      <c r="E378" s="6" t="s">
        <v>32</v>
      </c>
      <c r="F378" s="6" t="s">
        <v>34</v>
      </c>
      <c r="G378" s="62">
        <v>82.27825</v>
      </c>
      <c r="H378" s="62">
        <v>82.27825</v>
      </c>
      <c r="I378" s="114">
        <v>82.27825</v>
      </c>
      <c r="J378" s="136">
        <f t="shared" si="28"/>
        <v>100</v>
      </c>
      <c r="K378" s="136">
        <f t="shared" si="29"/>
        <v>100</v>
      </c>
    </row>
    <row r="379" spans="1:11" s="26" customFormat="1" ht="27" x14ac:dyDescent="0.2">
      <c r="A379" s="40" t="s">
        <v>504</v>
      </c>
      <c r="B379" s="8" t="s">
        <v>177</v>
      </c>
      <c r="C379" s="8"/>
      <c r="D379" s="8" t="s">
        <v>74</v>
      </c>
      <c r="E379" s="8" t="s">
        <v>32</v>
      </c>
      <c r="F379" s="8" t="s">
        <v>34</v>
      </c>
      <c r="G379" s="86">
        <f>G380+G383</f>
        <v>298</v>
      </c>
      <c r="H379" s="86">
        <f>H380+H383</f>
        <v>298</v>
      </c>
      <c r="I379" s="126">
        <f>I380+I383</f>
        <v>298</v>
      </c>
      <c r="J379" s="136">
        <f t="shared" si="28"/>
        <v>100</v>
      </c>
      <c r="K379" s="136">
        <f t="shared" si="29"/>
        <v>100</v>
      </c>
    </row>
    <row r="380" spans="1:11" s="26" customFormat="1" ht="25.5" x14ac:dyDescent="0.2">
      <c r="A380" s="41" t="s">
        <v>178</v>
      </c>
      <c r="B380" s="4" t="s">
        <v>179</v>
      </c>
      <c r="C380" s="4"/>
      <c r="D380" s="4" t="s">
        <v>74</v>
      </c>
      <c r="E380" s="4" t="s">
        <v>32</v>
      </c>
      <c r="F380" s="4" t="s">
        <v>34</v>
      </c>
      <c r="G380" s="64">
        <f t="shared" ref="G380:I381" si="30">G381</f>
        <v>200</v>
      </c>
      <c r="H380" s="64">
        <f t="shared" si="30"/>
        <v>200</v>
      </c>
      <c r="I380" s="66">
        <f t="shared" si="30"/>
        <v>200</v>
      </c>
      <c r="J380" s="136">
        <f t="shared" si="28"/>
        <v>100</v>
      </c>
      <c r="K380" s="136">
        <f t="shared" si="29"/>
        <v>100</v>
      </c>
    </row>
    <row r="381" spans="1:11" s="26" customFormat="1" ht="25.5" x14ac:dyDescent="0.2">
      <c r="A381" s="41" t="s">
        <v>180</v>
      </c>
      <c r="B381" s="4" t="s">
        <v>181</v>
      </c>
      <c r="C381" s="4"/>
      <c r="D381" s="4" t="s">
        <v>74</v>
      </c>
      <c r="E381" s="4" t="s">
        <v>32</v>
      </c>
      <c r="F381" s="4" t="s">
        <v>34</v>
      </c>
      <c r="G381" s="64">
        <f t="shared" si="30"/>
        <v>200</v>
      </c>
      <c r="H381" s="64">
        <f t="shared" si="30"/>
        <v>200</v>
      </c>
      <c r="I381" s="66">
        <f t="shared" si="30"/>
        <v>200</v>
      </c>
      <c r="J381" s="136">
        <f t="shared" si="28"/>
        <v>100</v>
      </c>
      <c r="K381" s="136">
        <f t="shared" si="29"/>
        <v>100</v>
      </c>
    </row>
    <row r="382" spans="1:11" s="26" customFormat="1" ht="25.5" x14ac:dyDescent="0.2">
      <c r="A382" s="10" t="s">
        <v>55</v>
      </c>
      <c r="B382" s="6" t="s">
        <v>181</v>
      </c>
      <c r="C382" s="6" t="s">
        <v>56</v>
      </c>
      <c r="D382" s="6" t="s">
        <v>74</v>
      </c>
      <c r="E382" s="6" t="s">
        <v>32</v>
      </c>
      <c r="F382" s="6" t="s">
        <v>34</v>
      </c>
      <c r="G382" s="62">
        <v>200</v>
      </c>
      <c r="H382" s="62">
        <v>200</v>
      </c>
      <c r="I382" s="114">
        <v>200</v>
      </c>
      <c r="J382" s="136">
        <f t="shared" si="28"/>
        <v>100</v>
      </c>
      <c r="K382" s="136">
        <f t="shared" si="29"/>
        <v>100</v>
      </c>
    </row>
    <row r="383" spans="1:11" s="26" customFormat="1" ht="38.25" x14ac:dyDescent="0.2">
      <c r="A383" s="18" t="s">
        <v>8</v>
      </c>
      <c r="B383" s="4" t="s">
        <v>9</v>
      </c>
      <c r="C383" s="48"/>
      <c r="D383" s="4">
        <v>969</v>
      </c>
      <c r="E383" s="4" t="s">
        <v>32</v>
      </c>
      <c r="F383" s="4" t="s">
        <v>34</v>
      </c>
      <c r="G383" s="64">
        <f t="shared" ref="G383:I384" si="31">G384</f>
        <v>98</v>
      </c>
      <c r="H383" s="64">
        <f t="shared" si="31"/>
        <v>98</v>
      </c>
      <c r="I383" s="66">
        <f t="shared" si="31"/>
        <v>98</v>
      </c>
      <c r="J383" s="136">
        <f t="shared" si="28"/>
        <v>100</v>
      </c>
      <c r="K383" s="136">
        <f t="shared" si="29"/>
        <v>100</v>
      </c>
    </row>
    <row r="384" spans="1:11" s="26" customFormat="1" ht="51" x14ac:dyDescent="0.2">
      <c r="A384" s="18" t="s">
        <v>10</v>
      </c>
      <c r="B384" s="4" t="s">
        <v>11</v>
      </c>
      <c r="C384" s="68"/>
      <c r="D384" s="4">
        <v>969</v>
      </c>
      <c r="E384" s="4" t="s">
        <v>32</v>
      </c>
      <c r="F384" s="4" t="s">
        <v>34</v>
      </c>
      <c r="G384" s="64">
        <f t="shared" si="31"/>
        <v>98</v>
      </c>
      <c r="H384" s="64">
        <f t="shared" si="31"/>
        <v>98</v>
      </c>
      <c r="I384" s="66">
        <f t="shared" si="31"/>
        <v>98</v>
      </c>
      <c r="J384" s="136">
        <f t="shared" si="28"/>
        <v>100</v>
      </c>
      <c r="K384" s="136">
        <f t="shared" si="29"/>
        <v>100</v>
      </c>
    </row>
    <row r="385" spans="1:11" s="26" customFormat="1" ht="25.5" x14ac:dyDescent="0.2">
      <c r="A385" s="10" t="s">
        <v>55</v>
      </c>
      <c r="B385" s="6" t="s">
        <v>11</v>
      </c>
      <c r="C385" s="48" t="s">
        <v>56</v>
      </c>
      <c r="D385" s="6">
        <v>969</v>
      </c>
      <c r="E385" s="6" t="s">
        <v>32</v>
      </c>
      <c r="F385" s="6" t="s">
        <v>34</v>
      </c>
      <c r="G385" s="62">
        <v>98</v>
      </c>
      <c r="H385" s="62">
        <v>98</v>
      </c>
      <c r="I385" s="114">
        <v>98</v>
      </c>
      <c r="J385" s="136">
        <f t="shared" si="28"/>
        <v>100</v>
      </c>
      <c r="K385" s="136">
        <f t="shared" si="29"/>
        <v>100</v>
      </c>
    </row>
    <row r="386" spans="1:11" s="26" customFormat="1" ht="25.5" x14ac:dyDescent="0.2">
      <c r="A386" s="34" t="s">
        <v>506</v>
      </c>
      <c r="B386" s="55" t="s">
        <v>173</v>
      </c>
      <c r="C386" s="55"/>
      <c r="D386" s="55"/>
      <c r="E386" s="55"/>
      <c r="F386" s="55"/>
      <c r="G386" s="73">
        <f>G387</f>
        <v>151</v>
      </c>
      <c r="H386" s="73">
        <f t="shared" ref="H386:I388" si="32">H387</f>
        <v>151</v>
      </c>
      <c r="I386" s="122">
        <f t="shared" si="32"/>
        <v>151</v>
      </c>
      <c r="J386" s="135">
        <f t="shared" si="28"/>
        <v>100</v>
      </c>
      <c r="K386" s="135">
        <f t="shared" si="29"/>
        <v>100</v>
      </c>
    </row>
    <row r="387" spans="1:11" s="26" customFormat="1" ht="38.25" x14ac:dyDescent="0.2">
      <c r="A387" s="18" t="s">
        <v>182</v>
      </c>
      <c r="B387" s="4" t="s">
        <v>18</v>
      </c>
      <c r="C387" s="4"/>
      <c r="D387" s="4" t="s">
        <v>75</v>
      </c>
      <c r="E387" s="4" t="s">
        <v>35</v>
      </c>
      <c r="F387" s="4" t="s">
        <v>31</v>
      </c>
      <c r="G387" s="36">
        <f>G388</f>
        <v>151</v>
      </c>
      <c r="H387" s="36">
        <f t="shared" si="32"/>
        <v>151</v>
      </c>
      <c r="I387" s="133">
        <f t="shared" si="32"/>
        <v>151</v>
      </c>
      <c r="J387" s="136">
        <f t="shared" si="28"/>
        <v>100</v>
      </c>
      <c r="K387" s="136">
        <f t="shared" si="29"/>
        <v>100</v>
      </c>
    </row>
    <row r="388" spans="1:11" s="26" customFormat="1" ht="25.5" x14ac:dyDescent="0.2">
      <c r="A388" s="17" t="s">
        <v>174</v>
      </c>
      <c r="B388" s="4" t="s">
        <v>19</v>
      </c>
      <c r="C388" s="4"/>
      <c r="D388" s="4" t="s">
        <v>75</v>
      </c>
      <c r="E388" s="4" t="s">
        <v>35</v>
      </c>
      <c r="F388" s="4" t="s">
        <v>31</v>
      </c>
      <c r="G388" s="5">
        <f>G389</f>
        <v>151</v>
      </c>
      <c r="H388" s="5">
        <f t="shared" si="32"/>
        <v>151</v>
      </c>
      <c r="I388" s="123">
        <f t="shared" si="32"/>
        <v>151</v>
      </c>
      <c r="J388" s="136">
        <f t="shared" si="28"/>
        <v>100</v>
      </c>
      <c r="K388" s="136">
        <f t="shared" si="29"/>
        <v>100</v>
      </c>
    </row>
    <row r="389" spans="1:11" s="26" customFormat="1" x14ac:dyDescent="0.2">
      <c r="A389" s="10" t="s">
        <v>257</v>
      </c>
      <c r="B389" s="6" t="s">
        <v>19</v>
      </c>
      <c r="C389" s="6" t="s">
        <v>256</v>
      </c>
      <c r="D389" s="6" t="s">
        <v>75</v>
      </c>
      <c r="E389" s="6" t="s">
        <v>35</v>
      </c>
      <c r="F389" s="6" t="s">
        <v>31</v>
      </c>
      <c r="G389" s="62">
        <v>151</v>
      </c>
      <c r="H389" s="62">
        <v>151</v>
      </c>
      <c r="I389" s="114">
        <v>151</v>
      </c>
      <c r="J389" s="136">
        <f t="shared" si="28"/>
        <v>100</v>
      </c>
      <c r="K389" s="136">
        <f t="shared" si="29"/>
        <v>100</v>
      </c>
    </row>
    <row r="390" spans="1:11" s="26" customFormat="1" ht="51" x14ac:dyDescent="0.2">
      <c r="A390" s="54" t="s">
        <v>507</v>
      </c>
      <c r="B390" s="55" t="s">
        <v>12</v>
      </c>
      <c r="C390" s="55"/>
      <c r="D390" s="55"/>
      <c r="E390" s="55"/>
      <c r="F390" s="55"/>
      <c r="G390" s="73">
        <f>G391</f>
        <v>265</v>
      </c>
      <c r="H390" s="73">
        <f t="shared" ref="H390:I392" si="33">H391</f>
        <v>265</v>
      </c>
      <c r="I390" s="122">
        <f t="shared" si="33"/>
        <v>265</v>
      </c>
      <c r="J390" s="135">
        <f t="shared" si="28"/>
        <v>100</v>
      </c>
      <c r="K390" s="135">
        <f t="shared" si="29"/>
        <v>100</v>
      </c>
    </row>
    <row r="391" spans="1:11" s="26" customFormat="1" ht="25.5" x14ac:dyDescent="0.2">
      <c r="A391" s="18" t="s">
        <v>14</v>
      </c>
      <c r="B391" s="4" t="s">
        <v>13</v>
      </c>
      <c r="C391" s="4"/>
      <c r="D391" s="4">
        <v>968</v>
      </c>
      <c r="E391" s="4" t="s">
        <v>29</v>
      </c>
      <c r="F391" s="4" t="s">
        <v>50</v>
      </c>
      <c r="G391" s="5">
        <f>G392</f>
        <v>265</v>
      </c>
      <c r="H391" s="5">
        <f t="shared" si="33"/>
        <v>265</v>
      </c>
      <c r="I391" s="123">
        <f t="shared" si="33"/>
        <v>265</v>
      </c>
      <c r="J391" s="136">
        <f t="shared" si="28"/>
        <v>100</v>
      </c>
      <c r="K391" s="136">
        <f t="shared" si="29"/>
        <v>100</v>
      </c>
    </row>
    <row r="392" spans="1:11" s="26" customFormat="1" ht="25.5" x14ac:dyDescent="0.2">
      <c r="A392" s="12" t="s">
        <v>81</v>
      </c>
      <c r="B392" s="4" t="s">
        <v>23</v>
      </c>
      <c r="C392" s="4"/>
      <c r="D392" s="4">
        <v>968</v>
      </c>
      <c r="E392" s="4" t="s">
        <v>29</v>
      </c>
      <c r="F392" s="4" t="s">
        <v>50</v>
      </c>
      <c r="G392" s="5">
        <f>G393</f>
        <v>265</v>
      </c>
      <c r="H392" s="5">
        <f t="shared" si="33"/>
        <v>265</v>
      </c>
      <c r="I392" s="123">
        <f t="shared" si="33"/>
        <v>265</v>
      </c>
      <c r="J392" s="136">
        <f t="shared" si="28"/>
        <v>100</v>
      </c>
      <c r="K392" s="136">
        <f t="shared" si="29"/>
        <v>100</v>
      </c>
    </row>
    <row r="393" spans="1:11" x14ac:dyDescent="0.2">
      <c r="A393" s="19" t="s">
        <v>84</v>
      </c>
      <c r="B393" s="6" t="s">
        <v>23</v>
      </c>
      <c r="C393" s="6" t="s">
        <v>57</v>
      </c>
      <c r="D393" s="6" t="s">
        <v>76</v>
      </c>
      <c r="E393" s="6" t="s">
        <v>29</v>
      </c>
      <c r="F393" s="6" t="s">
        <v>50</v>
      </c>
      <c r="G393" s="62">
        <v>265</v>
      </c>
      <c r="H393" s="62">
        <v>265</v>
      </c>
      <c r="I393" s="114">
        <v>265</v>
      </c>
      <c r="J393" s="136">
        <f t="shared" si="28"/>
        <v>100</v>
      </c>
      <c r="K393" s="136">
        <f t="shared" si="29"/>
        <v>100</v>
      </c>
    </row>
    <row r="394" spans="1:11" ht="38.25" x14ac:dyDescent="0.2">
      <c r="A394" s="54" t="s">
        <v>508</v>
      </c>
      <c r="B394" s="55" t="s">
        <v>221</v>
      </c>
      <c r="C394" s="55"/>
      <c r="D394" s="55"/>
      <c r="E394" s="55"/>
      <c r="F394" s="55"/>
      <c r="G394" s="73">
        <f>G395</f>
        <v>7965</v>
      </c>
      <c r="H394" s="73">
        <f>H395</f>
        <v>7965</v>
      </c>
      <c r="I394" s="122">
        <f>I395</f>
        <v>7965</v>
      </c>
      <c r="J394" s="135">
        <f t="shared" si="28"/>
        <v>100</v>
      </c>
      <c r="K394" s="135">
        <f t="shared" si="29"/>
        <v>100</v>
      </c>
    </row>
    <row r="395" spans="1:11" ht="38.25" x14ac:dyDescent="0.2">
      <c r="A395" s="49" t="s">
        <v>228</v>
      </c>
      <c r="B395" s="4" t="s">
        <v>222</v>
      </c>
      <c r="C395" s="4"/>
      <c r="D395" s="4">
        <v>968</v>
      </c>
      <c r="E395" s="4" t="s">
        <v>29</v>
      </c>
      <c r="F395" s="4" t="s">
        <v>50</v>
      </c>
      <c r="G395" s="5">
        <f>G396+G398</f>
        <v>7965</v>
      </c>
      <c r="H395" s="5">
        <f>H396+H398</f>
        <v>7965</v>
      </c>
      <c r="I395" s="123">
        <f>I396+I398</f>
        <v>7965</v>
      </c>
      <c r="J395" s="136">
        <f t="shared" si="28"/>
        <v>100</v>
      </c>
      <c r="K395" s="136">
        <f t="shared" si="29"/>
        <v>100</v>
      </c>
    </row>
    <row r="396" spans="1:11" ht="51" x14ac:dyDescent="0.2">
      <c r="A396" s="78" t="s">
        <v>442</v>
      </c>
      <c r="B396" s="77" t="s">
        <v>443</v>
      </c>
      <c r="C396" s="77"/>
      <c r="D396" s="4" t="s">
        <v>76</v>
      </c>
      <c r="E396" s="4" t="s">
        <v>48</v>
      </c>
      <c r="F396" s="4" t="s">
        <v>43</v>
      </c>
      <c r="G396" s="5">
        <f>G397</f>
        <v>7445</v>
      </c>
      <c r="H396" s="5">
        <f>H397</f>
        <v>7445</v>
      </c>
      <c r="I396" s="123">
        <f>I397</f>
        <v>7445</v>
      </c>
      <c r="J396" s="136">
        <f t="shared" si="28"/>
        <v>100</v>
      </c>
      <c r="K396" s="136">
        <f t="shared" si="29"/>
        <v>100</v>
      </c>
    </row>
    <row r="397" spans="1:11" x14ac:dyDescent="0.2">
      <c r="A397" s="106" t="s">
        <v>84</v>
      </c>
      <c r="B397" s="74" t="s">
        <v>443</v>
      </c>
      <c r="C397" s="74" t="s">
        <v>57</v>
      </c>
      <c r="D397" s="6" t="s">
        <v>76</v>
      </c>
      <c r="E397" s="6" t="s">
        <v>48</v>
      </c>
      <c r="F397" s="6" t="s">
        <v>43</v>
      </c>
      <c r="G397" s="62">
        <v>7445</v>
      </c>
      <c r="H397" s="62">
        <v>7445</v>
      </c>
      <c r="I397" s="114">
        <v>7445</v>
      </c>
      <c r="J397" s="136">
        <f t="shared" si="28"/>
        <v>100</v>
      </c>
      <c r="K397" s="136">
        <f t="shared" si="29"/>
        <v>100</v>
      </c>
    </row>
    <row r="398" spans="1:11" ht="25.5" x14ac:dyDescent="0.2">
      <c r="A398" s="12" t="s">
        <v>81</v>
      </c>
      <c r="B398" s="4" t="s">
        <v>223</v>
      </c>
      <c r="C398" s="4"/>
      <c r="D398" s="4" t="s">
        <v>76</v>
      </c>
      <c r="E398" s="4" t="s">
        <v>29</v>
      </c>
      <c r="F398" s="4" t="s">
        <v>50</v>
      </c>
      <c r="G398" s="5">
        <f>G399</f>
        <v>520</v>
      </c>
      <c r="H398" s="5">
        <f>H399</f>
        <v>520</v>
      </c>
      <c r="I398" s="123">
        <f>I399</f>
        <v>520</v>
      </c>
      <c r="J398" s="136">
        <f t="shared" si="28"/>
        <v>100</v>
      </c>
      <c r="K398" s="136">
        <f t="shared" si="29"/>
        <v>100</v>
      </c>
    </row>
    <row r="399" spans="1:11" ht="25.5" x14ac:dyDescent="0.2">
      <c r="A399" s="24" t="s">
        <v>55</v>
      </c>
      <c r="B399" s="6" t="s">
        <v>223</v>
      </c>
      <c r="C399" s="6" t="s">
        <v>56</v>
      </c>
      <c r="D399" s="6" t="s">
        <v>76</v>
      </c>
      <c r="E399" s="6" t="s">
        <v>29</v>
      </c>
      <c r="F399" s="6" t="s">
        <v>50</v>
      </c>
      <c r="G399" s="62">
        <v>520</v>
      </c>
      <c r="H399" s="62">
        <v>520</v>
      </c>
      <c r="I399" s="114">
        <v>520</v>
      </c>
      <c r="J399" s="136">
        <f t="shared" ref="J399:J455" si="34">I399/G399*100</f>
        <v>100</v>
      </c>
      <c r="K399" s="136">
        <f t="shared" ref="K399:K455" si="35">I399/H399*100</f>
        <v>100</v>
      </c>
    </row>
    <row r="400" spans="1:11" s="83" customFormat="1" ht="51" x14ac:dyDescent="0.2">
      <c r="A400" s="69" t="s">
        <v>372</v>
      </c>
      <c r="B400" s="75" t="s">
        <v>310</v>
      </c>
      <c r="C400" s="75"/>
      <c r="D400" s="75"/>
      <c r="E400" s="75"/>
      <c r="F400" s="75"/>
      <c r="G400" s="73">
        <f>G401</f>
        <v>30</v>
      </c>
      <c r="H400" s="73">
        <f t="shared" ref="H400:I402" si="36">H401</f>
        <v>30</v>
      </c>
      <c r="I400" s="122">
        <f t="shared" si="36"/>
        <v>30</v>
      </c>
      <c r="J400" s="135">
        <f t="shared" si="34"/>
        <v>100</v>
      </c>
      <c r="K400" s="135">
        <f t="shared" si="35"/>
        <v>100</v>
      </c>
    </row>
    <row r="401" spans="1:11" ht="51" x14ac:dyDescent="0.2">
      <c r="A401" s="21" t="s">
        <v>309</v>
      </c>
      <c r="B401" s="4" t="s">
        <v>308</v>
      </c>
      <c r="C401" s="4"/>
      <c r="D401" s="4" t="s">
        <v>76</v>
      </c>
      <c r="E401" s="4" t="s">
        <v>31</v>
      </c>
      <c r="F401" s="4" t="s">
        <v>47</v>
      </c>
      <c r="G401" s="15">
        <f>G402</f>
        <v>30</v>
      </c>
      <c r="H401" s="15">
        <f t="shared" si="36"/>
        <v>30</v>
      </c>
      <c r="I401" s="125">
        <f t="shared" si="36"/>
        <v>30</v>
      </c>
      <c r="J401" s="136">
        <f t="shared" si="34"/>
        <v>100</v>
      </c>
      <c r="K401" s="136">
        <f t="shared" si="35"/>
        <v>100</v>
      </c>
    </row>
    <row r="402" spans="1:11" s="26" customFormat="1" ht="25.5" x14ac:dyDescent="0.2">
      <c r="A402" s="21" t="s">
        <v>81</v>
      </c>
      <c r="B402" s="4" t="s">
        <v>307</v>
      </c>
      <c r="C402" s="4"/>
      <c r="D402" s="4" t="s">
        <v>76</v>
      </c>
      <c r="E402" s="4" t="s">
        <v>31</v>
      </c>
      <c r="F402" s="4" t="s">
        <v>47</v>
      </c>
      <c r="G402" s="5">
        <f>G403</f>
        <v>30</v>
      </c>
      <c r="H402" s="5">
        <f t="shared" si="36"/>
        <v>30</v>
      </c>
      <c r="I402" s="123">
        <f t="shared" si="36"/>
        <v>30</v>
      </c>
      <c r="J402" s="136">
        <f t="shared" si="34"/>
        <v>100</v>
      </c>
      <c r="K402" s="136">
        <f t="shared" si="35"/>
        <v>100</v>
      </c>
    </row>
    <row r="403" spans="1:11" ht="25.5" x14ac:dyDescent="0.2">
      <c r="A403" s="42" t="s">
        <v>66</v>
      </c>
      <c r="B403" s="6" t="s">
        <v>307</v>
      </c>
      <c r="C403" s="6" t="s">
        <v>67</v>
      </c>
      <c r="D403" s="6" t="s">
        <v>76</v>
      </c>
      <c r="E403" s="6" t="s">
        <v>31</v>
      </c>
      <c r="F403" s="6" t="s">
        <v>47</v>
      </c>
      <c r="G403" s="62">
        <v>30</v>
      </c>
      <c r="H403" s="62">
        <v>30</v>
      </c>
      <c r="I403" s="114">
        <v>30</v>
      </c>
      <c r="J403" s="136">
        <f t="shared" si="34"/>
        <v>100</v>
      </c>
      <c r="K403" s="136">
        <f t="shared" si="35"/>
        <v>100</v>
      </c>
    </row>
    <row r="404" spans="1:11" ht="51" x14ac:dyDescent="0.2">
      <c r="A404" s="54" t="s">
        <v>509</v>
      </c>
      <c r="B404" s="55" t="s">
        <v>190</v>
      </c>
      <c r="C404" s="55"/>
      <c r="D404" s="58"/>
      <c r="E404" s="55"/>
      <c r="F404" s="55"/>
      <c r="G404" s="73">
        <f>G405</f>
        <v>139283.38439999998</v>
      </c>
      <c r="H404" s="73">
        <f>H405</f>
        <v>129283.3844</v>
      </c>
      <c r="I404" s="122">
        <f>I405</f>
        <v>129283.3844</v>
      </c>
      <c r="J404" s="135">
        <f t="shared" si="34"/>
        <v>92.820392724460547</v>
      </c>
      <c r="K404" s="135">
        <f t="shared" si="35"/>
        <v>100</v>
      </c>
    </row>
    <row r="405" spans="1:11" ht="25.5" x14ac:dyDescent="0.2">
      <c r="A405" s="18" t="s">
        <v>191</v>
      </c>
      <c r="B405" s="4" t="s">
        <v>198</v>
      </c>
      <c r="C405" s="12"/>
      <c r="D405" s="4">
        <v>968</v>
      </c>
      <c r="E405" s="4" t="s">
        <v>33</v>
      </c>
      <c r="F405" s="4" t="s">
        <v>43</v>
      </c>
      <c r="G405" s="5">
        <f>G406+G411+G409</f>
        <v>139283.38439999998</v>
      </c>
      <c r="H405" s="5">
        <f>H406+H411+H409</f>
        <v>129283.3844</v>
      </c>
      <c r="I405" s="123">
        <f>I406+I411+I409</f>
        <v>129283.3844</v>
      </c>
      <c r="J405" s="136">
        <f t="shared" si="34"/>
        <v>92.820392724460547</v>
      </c>
      <c r="K405" s="136">
        <f t="shared" si="35"/>
        <v>100</v>
      </c>
    </row>
    <row r="406" spans="1:11" ht="52.5" customHeight="1" x14ac:dyDescent="0.2">
      <c r="A406" s="18" t="s">
        <v>408</v>
      </c>
      <c r="B406" s="4" t="s">
        <v>468</v>
      </c>
      <c r="C406" s="12"/>
      <c r="D406" s="4" t="s">
        <v>76</v>
      </c>
      <c r="E406" s="4" t="s">
        <v>33</v>
      </c>
      <c r="F406" s="4" t="s">
        <v>33</v>
      </c>
      <c r="G406" s="64">
        <f>G407+G408</f>
        <v>101010.101</v>
      </c>
      <c r="H406" s="64">
        <f>H407+H408</f>
        <v>101010.101</v>
      </c>
      <c r="I406" s="66">
        <f>I407+I408</f>
        <v>101010.101</v>
      </c>
      <c r="J406" s="136">
        <f t="shared" si="34"/>
        <v>100</v>
      </c>
      <c r="K406" s="136">
        <f t="shared" si="35"/>
        <v>100</v>
      </c>
    </row>
    <row r="407" spans="1:11" x14ac:dyDescent="0.2">
      <c r="A407" s="19" t="s">
        <v>84</v>
      </c>
      <c r="B407" s="6" t="s">
        <v>468</v>
      </c>
      <c r="C407" s="94">
        <v>540</v>
      </c>
      <c r="D407" s="6" t="s">
        <v>76</v>
      </c>
      <c r="E407" s="6" t="s">
        <v>33</v>
      </c>
      <c r="F407" s="6" t="s">
        <v>33</v>
      </c>
      <c r="G407" s="62">
        <v>50505.050499999998</v>
      </c>
      <c r="H407" s="62">
        <v>50505.050499999998</v>
      </c>
      <c r="I407" s="114">
        <v>50505.050499999998</v>
      </c>
      <c r="J407" s="136">
        <f t="shared" si="34"/>
        <v>100</v>
      </c>
      <c r="K407" s="136">
        <f t="shared" si="35"/>
        <v>100</v>
      </c>
    </row>
    <row r="408" spans="1:11" ht="25.5" x14ac:dyDescent="0.2">
      <c r="A408" s="42" t="s">
        <v>66</v>
      </c>
      <c r="B408" s="6" t="s">
        <v>468</v>
      </c>
      <c r="C408" s="94">
        <v>622</v>
      </c>
      <c r="D408" s="6" t="s">
        <v>76</v>
      </c>
      <c r="E408" s="6" t="s">
        <v>33</v>
      </c>
      <c r="F408" s="6" t="s">
        <v>43</v>
      </c>
      <c r="G408" s="62">
        <v>50505.050499999998</v>
      </c>
      <c r="H408" s="62">
        <v>50505.050499999998</v>
      </c>
      <c r="I408" s="114">
        <v>50505.050499999998</v>
      </c>
      <c r="J408" s="136">
        <f t="shared" si="34"/>
        <v>100</v>
      </c>
      <c r="K408" s="136">
        <f t="shared" si="35"/>
        <v>100</v>
      </c>
    </row>
    <row r="409" spans="1:11" ht="76.5" x14ac:dyDescent="0.2">
      <c r="A409" s="12" t="s">
        <v>478</v>
      </c>
      <c r="B409" s="4" t="s">
        <v>477</v>
      </c>
      <c r="C409" s="12"/>
      <c r="D409" s="4" t="s">
        <v>76</v>
      </c>
      <c r="E409" s="4" t="s">
        <v>33</v>
      </c>
      <c r="F409" s="4" t="s">
        <v>33</v>
      </c>
      <c r="G409" s="64">
        <f>G410</f>
        <v>10000</v>
      </c>
      <c r="H409" s="64">
        <f>H410</f>
        <v>0</v>
      </c>
      <c r="I409" s="66">
        <f>I410</f>
        <v>0</v>
      </c>
      <c r="J409" s="136">
        <f t="shared" si="34"/>
        <v>0</v>
      </c>
      <c r="K409" s="136" t="e">
        <f t="shared" si="35"/>
        <v>#DIV/0!</v>
      </c>
    </row>
    <row r="410" spans="1:11" x14ac:dyDescent="0.2">
      <c r="A410" s="19" t="s">
        <v>84</v>
      </c>
      <c r="B410" s="6" t="s">
        <v>477</v>
      </c>
      <c r="C410" s="94">
        <v>622</v>
      </c>
      <c r="D410" s="6" t="s">
        <v>76</v>
      </c>
      <c r="E410" s="6" t="s">
        <v>33</v>
      </c>
      <c r="F410" s="6" t="s">
        <v>33</v>
      </c>
      <c r="G410" s="62">
        <v>10000</v>
      </c>
      <c r="H410" s="62"/>
      <c r="I410" s="114"/>
      <c r="J410" s="136">
        <f t="shared" si="34"/>
        <v>0</v>
      </c>
      <c r="K410" s="136" t="e">
        <f t="shared" si="35"/>
        <v>#DIV/0!</v>
      </c>
    </row>
    <row r="411" spans="1:11" ht="51" x14ac:dyDescent="0.2">
      <c r="A411" s="18" t="s">
        <v>217</v>
      </c>
      <c r="B411" s="4" t="s">
        <v>226</v>
      </c>
      <c r="C411" s="12"/>
      <c r="D411" s="4">
        <v>968</v>
      </c>
      <c r="E411" s="4" t="s">
        <v>33</v>
      </c>
      <c r="F411" s="4" t="s">
        <v>43</v>
      </c>
      <c r="G411" s="64">
        <f>SUM(G412:G414)</f>
        <v>28273.2834</v>
      </c>
      <c r="H411" s="64">
        <f>SUM(H412:H414)</f>
        <v>28273.2834</v>
      </c>
      <c r="I411" s="66">
        <f>SUM(I412:I414)</f>
        <v>28273.2834</v>
      </c>
      <c r="J411" s="136">
        <f t="shared" si="34"/>
        <v>100</v>
      </c>
      <c r="K411" s="136">
        <f t="shared" si="35"/>
        <v>100</v>
      </c>
    </row>
    <row r="412" spans="1:11" x14ac:dyDescent="0.2">
      <c r="A412" s="19" t="s">
        <v>384</v>
      </c>
      <c r="B412" s="6" t="s">
        <v>226</v>
      </c>
      <c r="C412" s="94">
        <v>244</v>
      </c>
      <c r="D412" s="6" t="s">
        <v>388</v>
      </c>
      <c r="E412" s="6" t="s">
        <v>33</v>
      </c>
      <c r="F412" s="6" t="s">
        <v>43</v>
      </c>
      <c r="G412" s="62">
        <v>9145.3608600000007</v>
      </c>
      <c r="H412" s="62">
        <v>9145.3608600000007</v>
      </c>
      <c r="I412" s="114">
        <v>9145.3608600000007</v>
      </c>
      <c r="J412" s="136">
        <f t="shared" si="34"/>
        <v>100</v>
      </c>
      <c r="K412" s="136">
        <f t="shared" si="35"/>
        <v>100</v>
      </c>
    </row>
    <row r="413" spans="1:11" x14ac:dyDescent="0.2">
      <c r="A413" s="24" t="s">
        <v>84</v>
      </c>
      <c r="B413" s="6" t="s">
        <v>226</v>
      </c>
      <c r="C413" s="6" t="s">
        <v>57</v>
      </c>
      <c r="D413" s="6" t="s">
        <v>388</v>
      </c>
      <c r="E413" s="6" t="s">
        <v>33</v>
      </c>
      <c r="F413" s="6" t="s">
        <v>43</v>
      </c>
      <c r="G413" s="62">
        <v>13800.6417</v>
      </c>
      <c r="H413" s="62">
        <v>13800.6417</v>
      </c>
      <c r="I413" s="114">
        <v>13800.6417</v>
      </c>
      <c r="J413" s="136">
        <f t="shared" si="34"/>
        <v>100</v>
      </c>
      <c r="K413" s="136">
        <f t="shared" si="35"/>
        <v>100</v>
      </c>
    </row>
    <row r="414" spans="1:11" ht="25.5" x14ac:dyDescent="0.2">
      <c r="A414" s="42" t="s">
        <v>66</v>
      </c>
      <c r="B414" s="74" t="s">
        <v>226</v>
      </c>
      <c r="C414" s="74" t="s">
        <v>67</v>
      </c>
      <c r="D414" s="74" t="s">
        <v>76</v>
      </c>
      <c r="E414" s="74" t="s">
        <v>33</v>
      </c>
      <c r="F414" s="74" t="s">
        <v>43</v>
      </c>
      <c r="G414" s="62">
        <v>5327.2808400000004</v>
      </c>
      <c r="H414" s="62">
        <v>5327.2808400000004</v>
      </c>
      <c r="I414" s="114">
        <v>5327.2808400000004</v>
      </c>
      <c r="J414" s="136">
        <f t="shared" si="34"/>
        <v>100</v>
      </c>
      <c r="K414" s="136">
        <f t="shared" si="35"/>
        <v>100</v>
      </c>
    </row>
    <row r="415" spans="1:11" ht="25.5" x14ac:dyDescent="0.2">
      <c r="A415" s="117" t="s">
        <v>328</v>
      </c>
      <c r="B415" s="55" t="s">
        <v>197</v>
      </c>
      <c r="C415" s="55"/>
      <c r="D415" s="55"/>
      <c r="E415" s="55"/>
      <c r="F415" s="55"/>
      <c r="G415" s="73">
        <f>G416+G421</f>
        <v>61831.206999999995</v>
      </c>
      <c r="H415" s="73">
        <f>H416+H421</f>
        <v>61831.206999999995</v>
      </c>
      <c r="I415" s="122">
        <f>I416+I421</f>
        <v>56161.847909999997</v>
      </c>
      <c r="J415" s="135">
        <f t="shared" si="34"/>
        <v>90.83090988341857</v>
      </c>
      <c r="K415" s="135">
        <f t="shared" si="35"/>
        <v>90.83090988341857</v>
      </c>
    </row>
    <row r="416" spans="1:11" ht="25.5" x14ac:dyDescent="0.2">
      <c r="A416" s="95" t="s">
        <v>199</v>
      </c>
      <c r="B416" s="77" t="s">
        <v>446</v>
      </c>
      <c r="C416" s="74"/>
      <c r="D416" s="77" t="s">
        <v>388</v>
      </c>
      <c r="E416" s="77" t="s">
        <v>33</v>
      </c>
      <c r="F416" s="77" t="s">
        <v>30</v>
      </c>
      <c r="G416" s="64">
        <f>G417+G419</f>
        <v>7651.6469999999999</v>
      </c>
      <c r="H416" s="64">
        <f>H417+H419</f>
        <v>7651.6469999999999</v>
      </c>
      <c r="I416" s="66">
        <f>I417+I419</f>
        <v>1982.28791</v>
      </c>
      <c r="J416" s="136">
        <f t="shared" si="34"/>
        <v>25.906682705043764</v>
      </c>
      <c r="K416" s="136">
        <f t="shared" si="35"/>
        <v>25.906682705043764</v>
      </c>
    </row>
    <row r="417" spans="1:11" ht="25.5" x14ac:dyDescent="0.2">
      <c r="A417" s="95" t="s">
        <v>81</v>
      </c>
      <c r="B417" s="77" t="s">
        <v>445</v>
      </c>
      <c r="C417" s="74"/>
      <c r="D417" s="77" t="s">
        <v>388</v>
      </c>
      <c r="E417" s="77" t="s">
        <v>33</v>
      </c>
      <c r="F417" s="77" t="s">
        <v>30</v>
      </c>
      <c r="G417" s="64">
        <f>G418</f>
        <v>648.452</v>
      </c>
      <c r="H417" s="64">
        <f>H418</f>
        <v>648.452</v>
      </c>
      <c r="I417" s="66">
        <f>I418</f>
        <v>648.452</v>
      </c>
      <c r="J417" s="136">
        <f t="shared" si="34"/>
        <v>100</v>
      </c>
      <c r="K417" s="136">
        <f t="shared" si="35"/>
        <v>100</v>
      </c>
    </row>
    <row r="418" spans="1:11" ht="25.5" x14ac:dyDescent="0.2">
      <c r="A418" s="10" t="s">
        <v>55</v>
      </c>
      <c r="B418" s="74" t="s">
        <v>445</v>
      </c>
      <c r="C418" s="74" t="s">
        <v>56</v>
      </c>
      <c r="D418" s="74" t="s">
        <v>388</v>
      </c>
      <c r="E418" s="74" t="s">
        <v>33</v>
      </c>
      <c r="F418" s="74" t="s">
        <v>30</v>
      </c>
      <c r="G418" s="62">
        <v>648.452</v>
      </c>
      <c r="H418" s="62">
        <v>648.452</v>
      </c>
      <c r="I418" s="114">
        <v>648.452</v>
      </c>
      <c r="J418" s="136">
        <f t="shared" si="34"/>
        <v>100</v>
      </c>
      <c r="K418" s="136">
        <f t="shared" si="35"/>
        <v>100</v>
      </c>
    </row>
    <row r="419" spans="1:11" x14ac:dyDescent="0.2">
      <c r="A419" s="95" t="s">
        <v>409</v>
      </c>
      <c r="B419" s="77" t="s">
        <v>444</v>
      </c>
      <c r="C419" s="77"/>
      <c r="D419" s="77" t="s">
        <v>82</v>
      </c>
      <c r="E419" s="77" t="s">
        <v>33</v>
      </c>
      <c r="F419" s="77" t="s">
        <v>30</v>
      </c>
      <c r="G419" s="64">
        <f>G420</f>
        <v>7003.1949999999997</v>
      </c>
      <c r="H419" s="64">
        <f>H420</f>
        <v>7003.1949999999997</v>
      </c>
      <c r="I419" s="66">
        <f>I420</f>
        <v>1333.83591</v>
      </c>
      <c r="J419" s="136">
        <f t="shared" si="34"/>
        <v>19.046105527548498</v>
      </c>
      <c r="K419" s="136">
        <f t="shared" si="35"/>
        <v>19.046105527548498</v>
      </c>
    </row>
    <row r="420" spans="1:11" ht="38.25" x14ac:dyDescent="0.2">
      <c r="A420" s="50" t="s">
        <v>277</v>
      </c>
      <c r="B420" s="74" t="s">
        <v>444</v>
      </c>
      <c r="C420" s="74" t="s">
        <v>276</v>
      </c>
      <c r="D420" s="74" t="s">
        <v>82</v>
      </c>
      <c r="E420" s="74" t="s">
        <v>33</v>
      </c>
      <c r="F420" s="74" t="s">
        <v>30</v>
      </c>
      <c r="G420" s="62">
        <v>7003.1949999999997</v>
      </c>
      <c r="H420" s="62">
        <v>7003.1949999999997</v>
      </c>
      <c r="I420" s="114">
        <v>1333.83591</v>
      </c>
      <c r="J420" s="136">
        <f t="shared" si="34"/>
        <v>19.046105527548498</v>
      </c>
      <c r="K420" s="136">
        <f t="shared" si="35"/>
        <v>19.046105527548498</v>
      </c>
    </row>
    <row r="421" spans="1:11" ht="25.5" x14ac:dyDescent="0.2">
      <c r="A421" s="76" t="s">
        <v>199</v>
      </c>
      <c r="B421" s="4" t="s">
        <v>329</v>
      </c>
      <c r="C421" s="4"/>
      <c r="D421" s="4" t="s">
        <v>82</v>
      </c>
      <c r="E421" s="4" t="s">
        <v>33</v>
      </c>
      <c r="F421" s="4" t="s">
        <v>33</v>
      </c>
      <c r="G421" s="5">
        <f t="shared" ref="G421:I422" si="37">G422</f>
        <v>54179.56</v>
      </c>
      <c r="H421" s="5">
        <f t="shared" si="37"/>
        <v>54179.56</v>
      </c>
      <c r="I421" s="123">
        <f t="shared" si="37"/>
        <v>54179.56</v>
      </c>
      <c r="J421" s="136">
        <f t="shared" si="34"/>
        <v>100</v>
      </c>
      <c r="K421" s="136">
        <f t="shared" si="35"/>
        <v>100</v>
      </c>
    </row>
    <row r="422" spans="1:11" ht="38.25" x14ac:dyDescent="0.2">
      <c r="A422" s="52" t="s">
        <v>298</v>
      </c>
      <c r="B422" s="4" t="s">
        <v>297</v>
      </c>
      <c r="C422" s="4"/>
      <c r="D422" s="4" t="s">
        <v>82</v>
      </c>
      <c r="E422" s="4" t="s">
        <v>33</v>
      </c>
      <c r="F422" s="4" t="s">
        <v>33</v>
      </c>
      <c r="G422" s="64">
        <f t="shared" si="37"/>
        <v>54179.56</v>
      </c>
      <c r="H422" s="64">
        <f t="shared" si="37"/>
        <v>54179.56</v>
      </c>
      <c r="I422" s="66">
        <f t="shared" si="37"/>
        <v>54179.56</v>
      </c>
      <c r="J422" s="136">
        <f t="shared" si="34"/>
        <v>100</v>
      </c>
      <c r="K422" s="136">
        <f t="shared" si="35"/>
        <v>100</v>
      </c>
    </row>
    <row r="423" spans="1:11" ht="38.25" x14ac:dyDescent="0.2">
      <c r="A423" s="50" t="s">
        <v>277</v>
      </c>
      <c r="B423" s="6" t="s">
        <v>297</v>
      </c>
      <c r="C423" s="6" t="s">
        <v>276</v>
      </c>
      <c r="D423" s="6" t="s">
        <v>82</v>
      </c>
      <c r="E423" s="6" t="s">
        <v>33</v>
      </c>
      <c r="F423" s="6" t="s">
        <v>33</v>
      </c>
      <c r="G423" s="62">
        <v>54179.56</v>
      </c>
      <c r="H423" s="62">
        <v>54179.56</v>
      </c>
      <c r="I423" s="114">
        <v>54179.56</v>
      </c>
      <c r="J423" s="136">
        <f t="shared" si="34"/>
        <v>100</v>
      </c>
      <c r="K423" s="136">
        <f t="shared" si="35"/>
        <v>100</v>
      </c>
    </row>
    <row r="424" spans="1:11" ht="76.5" x14ac:dyDescent="0.2">
      <c r="A424" s="57" t="s">
        <v>510</v>
      </c>
      <c r="B424" s="55" t="s">
        <v>231</v>
      </c>
      <c r="C424" s="55"/>
      <c r="D424" s="55"/>
      <c r="E424" s="55"/>
      <c r="F424" s="55"/>
      <c r="G424" s="73">
        <f>G425+G429</f>
        <v>28609.500079999998</v>
      </c>
      <c r="H424" s="73">
        <f>H425+H429</f>
        <v>28609.500079999998</v>
      </c>
      <c r="I424" s="122">
        <f>I425+I429</f>
        <v>27637.787060000002</v>
      </c>
      <c r="J424" s="135">
        <f t="shared" si="34"/>
        <v>96.603530235471368</v>
      </c>
      <c r="K424" s="135">
        <f t="shared" si="35"/>
        <v>96.603530235471368</v>
      </c>
    </row>
    <row r="425" spans="1:11" ht="37.5" customHeight="1" x14ac:dyDescent="0.2">
      <c r="A425" s="76" t="s">
        <v>232</v>
      </c>
      <c r="B425" s="4" t="s">
        <v>413</v>
      </c>
      <c r="C425" s="74"/>
      <c r="D425" s="4" t="s">
        <v>76</v>
      </c>
      <c r="E425" s="4" t="s">
        <v>43</v>
      </c>
      <c r="F425" s="4" t="s">
        <v>37</v>
      </c>
      <c r="G425" s="64">
        <f>G426</f>
        <v>27280.000079999998</v>
      </c>
      <c r="H425" s="64">
        <f>H426</f>
        <v>27280.000079999998</v>
      </c>
      <c r="I425" s="66">
        <f>I426</f>
        <v>26529.800060000001</v>
      </c>
      <c r="J425" s="136">
        <f t="shared" si="34"/>
        <v>97.249999934750747</v>
      </c>
      <c r="K425" s="136">
        <f t="shared" si="35"/>
        <v>97.249999934750747</v>
      </c>
    </row>
    <row r="426" spans="1:11" ht="25.5" x14ac:dyDescent="0.2">
      <c r="A426" s="76" t="s">
        <v>410</v>
      </c>
      <c r="B426" s="77" t="s">
        <v>447</v>
      </c>
      <c r="C426" s="74"/>
      <c r="D426" s="4" t="s">
        <v>76</v>
      </c>
      <c r="E426" s="4" t="s">
        <v>43</v>
      </c>
      <c r="F426" s="4" t="s">
        <v>37</v>
      </c>
      <c r="G426" s="64">
        <f>SUM(G427:G428)</f>
        <v>27280.000079999998</v>
      </c>
      <c r="H426" s="64">
        <f>SUM(H427:H428)</f>
        <v>27280.000079999998</v>
      </c>
      <c r="I426" s="66">
        <f>SUM(I427:I428)</f>
        <v>26529.800060000001</v>
      </c>
      <c r="J426" s="136">
        <f t="shared" si="34"/>
        <v>97.249999934750747</v>
      </c>
      <c r="K426" s="136">
        <f t="shared" si="35"/>
        <v>97.249999934750747</v>
      </c>
    </row>
    <row r="427" spans="1:11" ht="25.5" x14ac:dyDescent="0.2">
      <c r="A427" s="10" t="s">
        <v>55</v>
      </c>
      <c r="B427" s="74" t="s">
        <v>447</v>
      </c>
      <c r="C427" s="74" t="s">
        <v>56</v>
      </c>
      <c r="D427" s="6" t="s">
        <v>76</v>
      </c>
      <c r="E427" s="6" t="s">
        <v>43</v>
      </c>
      <c r="F427" s="6" t="s">
        <v>37</v>
      </c>
      <c r="G427" s="62">
        <v>17050.000049999999</v>
      </c>
      <c r="H427" s="62">
        <v>17050.000049999999</v>
      </c>
      <c r="I427" s="114">
        <v>16299.80003</v>
      </c>
      <c r="J427" s="136">
        <f t="shared" si="34"/>
        <v>95.599999895601186</v>
      </c>
      <c r="K427" s="136">
        <f t="shared" si="35"/>
        <v>95.599999895601186</v>
      </c>
    </row>
    <row r="428" spans="1:11" ht="25.5" x14ac:dyDescent="0.2">
      <c r="A428" s="42" t="s">
        <v>66</v>
      </c>
      <c r="B428" s="74" t="s">
        <v>447</v>
      </c>
      <c r="C428" s="74" t="s">
        <v>67</v>
      </c>
      <c r="D428" s="6" t="s">
        <v>76</v>
      </c>
      <c r="E428" s="6" t="s">
        <v>43</v>
      </c>
      <c r="F428" s="6" t="s">
        <v>37</v>
      </c>
      <c r="G428" s="62">
        <v>10230.000029999999</v>
      </c>
      <c r="H428" s="62">
        <v>10230.000029999999</v>
      </c>
      <c r="I428" s="114">
        <v>10230.000029999999</v>
      </c>
      <c r="J428" s="136">
        <f t="shared" si="34"/>
        <v>100</v>
      </c>
      <c r="K428" s="136">
        <f t="shared" si="35"/>
        <v>100</v>
      </c>
    </row>
    <row r="429" spans="1:11" ht="51" x14ac:dyDescent="0.2">
      <c r="A429" s="17" t="s">
        <v>232</v>
      </c>
      <c r="B429" s="4" t="s">
        <v>233</v>
      </c>
      <c r="C429" s="4"/>
      <c r="D429" s="4" t="s">
        <v>76</v>
      </c>
      <c r="E429" s="4" t="s">
        <v>43</v>
      </c>
      <c r="F429" s="4" t="s">
        <v>37</v>
      </c>
      <c r="G429" s="64">
        <f t="shared" ref="G429:I430" si="38">G430</f>
        <v>1329.5</v>
      </c>
      <c r="H429" s="64">
        <f t="shared" si="38"/>
        <v>1329.5</v>
      </c>
      <c r="I429" s="66">
        <f t="shared" si="38"/>
        <v>1107.9870000000001</v>
      </c>
      <c r="J429" s="136">
        <f t="shared" si="34"/>
        <v>83.338623542685227</v>
      </c>
      <c r="K429" s="136">
        <f t="shared" si="35"/>
        <v>83.338623542685227</v>
      </c>
    </row>
    <row r="430" spans="1:11" ht="38.25" x14ac:dyDescent="0.2">
      <c r="A430" s="80" t="s">
        <v>234</v>
      </c>
      <c r="B430" s="4" t="s">
        <v>235</v>
      </c>
      <c r="C430" s="4"/>
      <c r="D430" s="4" t="s">
        <v>76</v>
      </c>
      <c r="E430" s="4" t="s">
        <v>43</v>
      </c>
      <c r="F430" s="4" t="s">
        <v>37</v>
      </c>
      <c r="G430" s="64">
        <f t="shared" si="38"/>
        <v>1329.5</v>
      </c>
      <c r="H430" s="64">
        <f t="shared" si="38"/>
        <v>1329.5</v>
      </c>
      <c r="I430" s="66">
        <f t="shared" si="38"/>
        <v>1107.9870000000001</v>
      </c>
      <c r="J430" s="136">
        <f t="shared" si="34"/>
        <v>83.338623542685227</v>
      </c>
      <c r="K430" s="136">
        <f t="shared" si="35"/>
        <v>83.338623542685227</v>
      </c>
    </row>
    <row r="431" spans="1:11" ht="25.5" x14ac:dyDescent="0.2">
      <c r="A431" s="10" t="s">
        <v>55</v>
      </c>
      <c r="B431" s="6" t="s">
        <v>235</v>
      </c>
      <c r="C431" s="6" t="s">
        <v>56</v>
      </c>
      <c r="D431" s="6" t="s">
        <v>76</v>
      </c>
      <c r="E431" s="6" t="s">
        <v>43</v>
      </c>
      <c r="F431" s="6" t="s">
        <v>37</v>
      </c>
      <c r="G431" s="62">
        <v>1329.5</v>
      </c>
      <c r="H431" s="62">
        <v>1329.5</v>
      </c>
      <c r="I431" s="114">
        <v>1107.9870000000001</v>
      </c>
      <c r="J431" s="136">
        <f t="shared" si="34"/>
        <v>83.338623542685227</v>
      </c>
      <c r="K431" s="136">
        <f t="shared" si="35"/>
        <v>83.338623542685227</v>
      </c>
    </row>
    <row r="432" spans="1:11" s="83" customFormat="1" ht="51" x14ac:dyDescent="0.2">
      <c r="A432" s="69" t="s">
        <v>312</v>
      </c>
      <c r="B432" s="75" t="s">
        <v>311</v>
      </c>
      <c r="C432" s="75"/>
      <c r="D432" s="75"/>
      <c r="E432" s="75"/>
      <c r="F432" s="75"/>
      <c r="G432" s="73">
        <f>G433</f>
        <v>2456.9362900000001</v>
      </c>
      <c r="H432" s="73">
        <f t="shared" ref="H432:I434" si="39">H433</f>
        <v>2456.9362900000001</v>
      </c>
      <c r="I432" s="122">
        <f t="shared" si="39"/>
        <v>2456.9362900000001</v>
      </c>
      <c r="J432" s="135">
        <f t="shared" si="34"/>
        <v>100</v>
      </c>
      <c r="K432" s="135">
        <f t="shared" si="35"/>
        <v>100</v>
      </c>
    </row>
    <row r="433" spans="1:11" ht="34.5" customHeight="1" x14ac:dyDescent="0.2">
      <c r="A433" s="21" t="s">
        <v>412</v>
      </c>
      <c r="B433" s="4" t="s">
        <v>411</v>
      </c>
      <c r="C433" s="4"/>
      <c r="D433" s="4"/>
      <c r="E433" s="4"/>
      <c r="F433" s="4"/>
      <c r="G433" s="5">
        <f>G434</f>
        <v>2456.9362900000001</v>
      </c>
      <c r="H433" s="5">
        <f t="shared" si="39"/>
        <v>2456.9362900000001</v>
      </c>
      <c r="I433" s="123">
        <f t="shared" si="39"/>
        <v>2456.9362900000001</v>
      </c>
      <c r="J433" s="136">
        <f t="shared" si="34"/>
        <v>100</v>
      </c>
      <c r="K433" s="136">
        <f t="shared" si="35"/>
        <v>100</v>
      </c>
    </row>
    <row r="434" spans="1:11" s="26" customFormat="1" ht="62.25" customHeight="1" x14ac:dyDescent="0.2">
      <c r="A434" s="13" t="s">
        <v>303</v>
      </c>
      <c r="B434" s="4" t="s">
        <v>469</v>
      </c>
      <c r="C434" s="4"/>
      <c r="D434" s="4" t="s">
        <v>388</v>
      </c>
      <c r="E434" s="4" t="s">
        <v>48</v>
      </c>
      <c r="F434" s="4" t="s">
        <v>43</v>
      </c>
      <c r="G434" s="5">
        <f>G435</f>
        <v>2456.9362900000001</v>
      </c>
      <c r="H434" s="5">
        <f t="shared" si="39"/>
        <v>2456.9362900000001</v>
      </c>
      <c r="I434" s="123">
        <f t="shared" si="39"/>
        <v>2456.9362900000001</v>
      </c>
      <c r="J434" s="136">
        <f t="shared" si="34"/>
        <v>100</v>
      </c>
      <c r="K434" s="136">
        <f t="shared" si="35"/>
        <v>100</v>
      </c>
    </row>
    <row r="435" spans="1:11" x14ac:dyDescent="0.2">
      <c r="A435" s="24" t="s">
        <v>84</v>
      </c>
      <c r="B435" s="6" t="s">
        <v>469</v>
      </c>
      <c r="C435" s="6" t="s">
        <v>57</v>
      </c>
      <c r="D435" s="6" t="s">
        <v>388</v>
      </c>
      <c r="E435" s="6" t="s">
        <v>48</v>
      </c>
      <c r="F435" s="6" t="s">
        <v>43</v>
      </c>
      <c r="G435" s="62">
        <v>2456.9362900000001</v>
      </c>
      <c r="H435" s="62">
        <v>2456.9362900000001</v>
      </c>
      <c r="I435" s="114">
        <v>2456.9362900000001</v>
      </c>
      <c r="J435" s="136">
        <f t="shared" si="34"/>
        <v>100</v>
      </c>
      <c r="K435" s="136">
        <f t="shared" si="35"/>
        <v>100</v>
      </c>
    </row>
    <row r="436" spans="1:11" s="83" customFormat="1" ht="38.25" x14ac:dyDescent="0.2">
      <c r="A436" s="69" t="s">
        <v>373</v>
      </c>
      <c r="B436" s="75" t="s">
        <v>316</v>
      </c>
      <c r="C436" s="75"/>
      <c r="D436" s="75"/>
      <c r="E436" s="75"/>
      <c r="F436" s="75"/>
      <c r="G436" s="73">
        <f>G437</f>
        <v>181</v>
      </c>
      <c r="H436" s="73">
        <f t="shared" ref="H436:I438" si="40">H437</f>
        <v>181</v>
      </c>
      <c r="I436" s="122">
        <f t="shared" si="40"/>
        <v>181</v>
      </c>
      <c r="J436" s="136">
        <f t="shared" si="34"/>
        <v>100</v>
      </c>
      <c r="K436" s="136">
        <f t="shared" si="35"/>
        <v>100</v>
      </c>
    </row>
    <row r="437" spans="1:11" ht="76.5" x14ac:dyDescent="0.2">
      <c r="A437" s="13" t="s">
        <v>315</v>
      </c>
      <c r="B437" s="4" t="s">
        <v>314</v>
      </c>
      <c r="C437" s="6"/>
      <c r="D437" s="6"/>
      <c r="E437" s="6"/>
      <c r="F437" s="6"/>
      <c r="G437" s="5">
        <f>G438</f>
        <v>181</v>
      </c>
      <c r="H437" s="5">
        <f t="shared" si="40"/>
        <v>181</v>
      </c>
      <c r="I437" s="123">
        <f t="shared" si="40"/>
        <v>181</v>
      </c>
      <c r="J437" s="136">
        <f t="shared" si="34"/>
        <v>100</v>
      </c>
      <c r="K437" s="136">
        <f t="shared" si="35"/>
        <v>100</v>
      </c>
    </row>
    <row r="438" spans="1:11" s="26" customFormat="1" ht="25.5" x14ac:dyDescent="0.2">
      <c r="A438" s="13" t="s">
        <v>81</v>
      </c>
      <c r="B438" s="4" t="s">
        <v>313</v>
      </c>
      <c r="C438" s="4"/>
      <c r="D438" s="4" t="s">
        <v>76</v>
      </c>
      <c r="E438" s="4" t="s">
        <v>31</v>
      </c>
      <c r="F438" s="4" t="s">
        <v>47</v>
      </c>
      <c r="G438" s="5">
        <f>G439</f>
        <v>181</v>
      </c>
      <c r="H438" s="5">
        <f t="shared" si="40"/>
        <v>181</v>
      </c>
      <c r="I438" s="123">
        <f t="shared" si="40"/>
        <v>181</v>
      </c>
      <c r="J438" s="136">
        <f t="shared" si="34"/>
        <v>100</v>
      </c>
      <c r="K438" s="136">
        <f t="shared" si="35"/>
        <v>100</v>
      </c>
    </row>
    <row r="439" spans="1:11" ht="25.5" x14ac:dyDescent="0.2">
      <c r="A439" s="10" t="s">
        <v>55</v>
      </c>
      <c r="B439" s="6" t="s">
        <v>313</v>
      </c>
      <c r="C439" s="6" t="s">
        <v>56</v>
      </c>
      <c r="D439" s="6" t="s">
        <v>76</v>
      </c>
      <c r="E439" s="6" t="s">
        <v>31</v>
      </c>
      <c r="F439" s="6" t="s">
        <v>47</v>
      </c>
      <c r="G439" s="62">
        <v>181</v>
      </c>
      <c r="H439" s="62">
        <v>181</v>
      </c>
      <c r="I439" s="114">
        <v>181</v>
      </c>
      <c r="J439" s="136">
        <f t="shared" si="34"/>
        <v>100</v>
      </c>
      <c r="K439" s="136">
        <f t="shared" si="35"/>
        <v>100</v>
      </c>
    </row>
    <row r="440" spans="1:11" s="71" customFormat="1" ht="38.25" x14ac:dyDescent="0.2">
      <c r="A440" s="69" t="s">
        <v>511</v>
      </c>
      <c r="B440" s="75" t="s">
        <v>259</v>
      </c>
      <c r="C440" s="70"/>
      <c r="D440" s="70"/>
      <c r="E440" s="72"/>
      <c r="F440" s="72"/>
      <c r="G440" s="73">
        <f>G444+G441</f>
        <v>1127.3</v>
      </c>
      <c r="H440" s="73">
        <f>H444+H441</f>
        <v>1127.3</v>
      </c>
      <c r="I440" s="122">
        <f>I444+I441</f>
        <v>1127.3</v>
      </c>
      <c r="J440" s="135">
        <f t="shared" si="34"/>
        <v>100</v>
      </c>
      <c r="K440" s="135">
        <f t="shared" si="35"/>
        <v>100</v>
      </c>
    </row>
    <row r="441" spans="1:11" ht="38.25" x14ac:dyDescent="0.2">
      <c r="A441" s="13" t="s">
        <v>261</v>
      </c>
      <c r="B441" s="4" t="s">
        <v>262</v>
      </c>
      <c r="C441" s="4"/>
      <c r="D441" s="4" t="s">
        <v>74</v>
      </c>
      <c r="E441" s="4" t="s">
        <v>32</v>
      </c>
      <c r="F441" s="4" t="s">
        <v>34</v>
      </c>
      <c r="G441" s="5">
        <f t="shared" ref="G441:I442" si="41">G442</f>
        <v>130</v>
      </c>
      <c r="H441" s="5">
        <f t="shared" si="41"/>
        <v>130</v>
      </c>
      <c r="I441" s="123">
        <f t="shared" si="41"/>
        <v>130</v>
      </c>
      <c r="J441" s="136">
        <f t="shared" si="34"/>
        <v>100</v>
      </c>
      <c r="K441" s="136">
        <f t="shared" si="35"/>
        <v>100</v>
      </c>
    </row>
    <row r="442" spans="1:11" ht="38.25" x14ac:dyDescent="0.2">
      <c r="A442" s="13" t="s">
        <v>258</v>
      </c>
      <c r="B442" s="4" t="s">
        <v>263</v>
      </c>
      <c r="C442" s="4"/>
      <c r="D442" s="4" t="s">
        <v>74</v>
      </c>
      <c r="E442" s="4" t="s">
        <v>32</v>
      </c>
      <c r="F442" s="4" t="s">
        <v>34</v>
      </c>
      <c r="G442" s="5">
        <f t="shared" si="41"/>
        <v>130</v>
      </c>
      <c r="H442" s="5">
        <f t="shared" si="41"/>
        <v>130</v>
      </c>
      <c r="I442" s="123">
        <f t="shared" si="41"/>
        <v>130</v>
      </c>
      <c r="J442" s="136">
        <f t="shared" si="34"/>
        <v>100</v>
      </c>
      <c r="K442" s="136">
        <f t="shared" si="35"/>
        <v>100</v>
      </c>
    </row>
    <row r="443" spans="1:11" ht="51" x14ac:dyDescent="0.2">
      <c r="A443" s="10" t="s">
        <v>164</v>
      </c>
      <c r="B443" s="6" t="s">
        <v>263</v>
      </c>
      <c r="C443" s="74" t="s">
        <v>56</v>
      </c>
      <c r="D443" s="6" t="s">
        <v>74</v>
      </c>
      <c r="E443" s="74" t="s">
        <v>32</v>
      </c>
      <c r="F443" s="74" t="s">
        <v>34</v>
      </c>
      <c r="G443" s="62">
        <v>130</v>
      </c>
      <c r="H443" s="62">
        <v>130</v>
      </c>
      <c r="I443" s="114">
        <v>130</v>
      </c>
      <c r="J443" s="136">
        <f t="shared" si="34"/>
        <v>100</v>
      </c>
      <c r="K443" s="136">
        <f t="shared" si="35"/>
        <v>100</v>
      </c>
    </row>
    <row r="444" spans="1:11" ht="38.25" x14ac:dyDescent="0.2">
      <c r="A444" s="13" t="s">
        <v>261</v>
      </c>
      <c r="B444" s="4" t="s">
        <v>262</v>
      </c>
      <c r="C444" s="4"/>
      <c r="D444" s="4" t="s">
        <v>75</v>
      </c>
      <c r="E444" s="4" t="s">
        <v>35</v>
      </c>
      <c r="F444" s="4" t="s">
        <v>29</v>
      </c>
      <c r="G444" s="5">
        <f t="shared" ref="G444:I445" si="42">G445</f>
        <v>997.3</v>
      </c>
      <c r="H444" s="5">
        <f t="shared" si="42"/>
        <v>997.3</v>
      </c>
      <c r="I444" s="123">
        <f t="shared" si="42"/>
        <v>997.3</v>
      </c>
      <c r="J444" s="136">
        <f t="shared" si="34"/>
        <v>100</v>
      </c>
      <c r="K444" s="136">
        <f t="shared" si="35"/>
        <v>100</v>
      </c>
    </row>
    <row r="445" spans="1:11" ht="38.25" x14ac:dyDescent="0.2">
      <c r="A445" s="13" t="s">
        <v>258</v>
      </c>
      <c r="B445" s="4" t="s">
        <v>263</v>
      </c>
      <c r="C445" s="4"/>
      <c r="D445" s="4" t="s">
        <v>75</v>
      </c>
      <c r="E445" s="4" t="s">
        <v>35</v>
      </c>
      <c r="F445" s="4" t="s">
        <v>29</v>
      </c>
      <c r="G445" s="5">
        <f t="shared" si="42"/>
        <v>997.3</v>
      </c>
      <c r="H445" s="5">
        <f t="shared" si="42"/>
        <v>997.3</v>
      </c>
      <c r="I445" s="123">
        <f t="shared" si="42"/>
        <v>997.3</v>
      </c>
      <c r="J445" s="136">
        <f t="shared" si="34"/>
        <v>100</v>
      </c>
      <c r="K445" s="136">
        <f t="shared" si="35"/>
        <v>100</v>
      </c>
    </row>
    <row r="446" spans="1:11" ht="51" x14ac:dyDescent="0.2">
      <c r="A446" s="10" t="s">
        <v>164</v>
      </c>
      <c r="B446" s="6" t="s">
        <v>263</v>
      </c>
      <c r="C446" s="74" t="s">
        <v>62</v>
      </c>
      <c r="D446" s="6" t="s">
        <v>75</v>
      </c>
      <c r="E446" s="74" t="s">
        <v>35</v>
      </c>
      <c r="F446" s="74" t="s">
        <v>29</v>
      </c>
      <c r="G446" s="62">
        <v>997.3</v>
      </c>
      <c r="H446" s="62">
        <v>997.3</v>
      </c>
      <c r="I446" s="114">
        <v>997.3</v>
      </c>
      <c r="J446" s="136">
        <f t="shared" si="34"/>
        <v>100</v>
      </c>
      <c r="K446" s="136">
        <f t="shared" si="35"/>
        <v>100</v>
      </c>
    </row>
    <row r="447" spans="1:11" s="83" customFormat="1" ht="51" x14ac:dyDescent="0.2">
      <c r="A447" s="69" t="s">
        <v>374</v>
      </c>
      <c r="B447" s="75" t="s">
        <v>320</v>
      </c>
      <c r="C447" s="75"/>
      <c r="D447" s="75"/>
      <c r="E447" s="75"/>
      <c r="F447" s="75"/>
      <c r="G447" s="73">
        <f>G448</f>
        <v>800</v>
      </c>
      <c r="H447" s="73">
        <f t="shared" ref="H447:I449" si="43">H448</f>
        <v>800</v>
      </c>
      <c r="I447" s="122">
        <f t="shared" si="43"/>
        <v>800</v>
      </c>
      <c r="J447" s="135">
        <f t="shared" si="34"/>
        <v>100</v>
      </c>
      <c r="K447" s="135">
        <f t="shared" si="35"/>
        <v>100</v>
      </c>
    </row>
    <row r="448" spans="1:11" s="26" customFormat="1" ht="25.5" x14ac:dyDescent="0.2">
      <c r="A448" s="13" t="s">
        <v>321</v>
      </c>
      <c r="B448" s="4" t="s">
        <v>319</v>
      </c>
      <c r="C448" s="77"/>
      <c r="D448" s="4" t="s">
        <v>24</v>
      </c>
      <c r="E448" s="77" t="s">
        <v>31</v>
      </c>
      <c r="F448" s="77" t="s">
        <v>47</v>
      </c>
      <c r="G448" s="5">
        <f>G449</f>
        <v>800</v>
      </c>
      <c r="H448" s="5">
        <f t="shared" si="43"/>
        <v>800</v>
      </c>
      <c r="I448" s="123">
        <f t="shared" si="43"/>
        <v>800</v>
      </c>
      <c r="J448" s="136">
        <f t="shared" si="34"/>
        <v>100</v>
      </c>
      <c r="K448" s="136">
        <f t="shared" si="35"/>
        <v>100</v>
      </c>
    </row>
    <row r="449" spans="1:11" s="26" customFormat="1" ht="51" x14ac:dyDescent="0.2">
      <c r="A449" s="13" t="s">
        <v>318</v>
      </c>
      <c r="B449" s="4" t="s">
        <v>317</v>
      </c>
      <c r="C449" s="77"/>
      <c r="D449" s="4" t="s">
        <v>24</v>
      </c>
      <c r="E449" s="77" t="s">
        <v>31</v>
      </c>
      <c r="F449" s="77" t="s">
        <v>47</v>
      </c>
      <c r="G449" s="5">
        <f>G450</f>
        <v>800</v>
      </c>
      <c r="H449" s="5">
        <f t="shared" si="43"/>
        <v>800</v>
      </c>
      <c r="I449" s="123">
        <f t="shared" si="43"/>
        <v>800</v>
      </c>
      <c r="J449" s="136">
        <f t="shared" si="34"/>
        <v>100</v>
      </c>
      <c r="K449" s="136">
        <f t="shared" si="35"/>
        <v>100</v>
      </c>
    </row>
    <row r="450" spans="1:11" ht="25.5" x14ac:dyDescent="0.2">
      <c r="A450" s="10" t="s">
        <v>55</v>
      </c>
      <c r="B450" s="6" t="s">
        <v>317</v>
      </c>
      <c r="C450" s="74" t="s">
        <v>56</v>
      </c>
      <c r="D450" s="6" t="s">
        <v>24</v>
      </c>
      <c r="E450" s="74" t="s">
        <v>31</v>
      </c>
      <c r="F450" s="74" t="s">
        <v>47</v>
      </c>
      <c r="G450" s="62">
        <v>800</v>
      </c>
      <c r="H450" s="62">
        <v>800</v>
      </c>
      <c r="I450" s="114">
        <v>800</v>
      </c>
      <c r="J450" s="136">
        <f t="shared" si="34"/>
        <v>100</v>
      </c>
      <c r="K450" s="136">
        <f t="shared" si="35"/>
        <v>100</v>
      </c>
    </row>
    <row r="451" spans="1:11" ht="39.75" customHeight="1" x14ac:dyDescent="0.2">
      <c r="A451" s="69" t="s">
        <v>375</v>
      </c>
      <c r="B451" s="75" t="s">
        <v>299</v>
      </c>
      <c r="C451" s="70"/>
      <c r="D451" s="70"/>
      <c r="E451" s="72"/>
      <c r="F451" s="72"/>
      <c r="G451" s="73">
        <f>G452</f>
        <v>20395.818329999998</v>
      </c>
      <c r="H451" s="73">
        <f t="shared" ref="H451:I453" si="44">H452</f>
        <v>20395.818329999998</v>
      </c>
      <c r="I451" s="122">
        <f t="shared" si="44"/>
        <v>5320.5</v>
      </c>
      <c r="J451" s="135">
        <f t="shared" si="34"/>
        <v>26.086229608027701</v>
      </c>
      <c r="K451" s="135">
        <f t="shared" si="35"/>
        <v>26.086229608027701</v>
      </c>
    </row>
    <row r="452" spans="1:11" ht="38.25" x14ac:dyDescent="0.2">
      <c r="A452" s="13" t="s">
        <v>302</v>
      </c>
      <c r="B452" s="4" t="s">
        <v>301</v>
      </c>
      <c r="C452" s="4"/>
      <c r="D452" s="4" t="s">
        <v>388</v>
      </c>
      <c r="E452" s="77" t="s">
        <v>33</v>
      </c>
      <c r="F452" s="77" t="s">
        <v>43</v>
      </c>
      <c r="G452" s="64">
        <f>G453</f>
        <v>20395.818329999998</v>
      </c>
      <c r="H452" s="64">
        <f t="shared" si="44"/>
        <v>20395.818329999998</v>
      </c>
      <c r="I452" s="66">
        <f t="shared" si="44"/>
        <v>5320.5</v>
      </c>
      <c r="J452" s="136">
        <f t="shared" si="34"/>
        <v>26.086229608027701</v>
      </c>
      <c r="K452" s="136">
        <f t="shared" si="35"/>
        <v>26.086229608027701</v>
      </c>
    </row>
    <row r="453" spans="1:11" ht="25.5" x14ac:dyDescent="0.2">
      <c r="A453" s="13" t="s">
        <v>81</v>
      </c>
      <c r="B453" s="4" t="s">
        <v>300</v>
      </c>
      <c r="C453" s="4"/>
      <c r="D453" s="4" t="s">
        <v>388</v>
      </c>
      <c r="E453" s="77" t="s">
        <v>33</v>
      </c>
      <c r="F453" s="77" t="s">
        <v>43</v>
      </c>
      <c r="G453" s="64">
        <f>G454</f>
        <v>20395.818329999998</v>
      </c>
      <c r="H453" s="64">
        <f t="shared" si="44"/>
        <v>20395.818329999998</v>
      </c>
      <c r="I453" s="66">
        <f t="shared" si="44"/>
        <v>5320.5</v>
      </c>
      <c r="J453" s="136">
        <f t="shared" si="34"/>
        <v>26.086229608027701</v>
      </c>
      <c r="K453" s="136">
        <f t="shared" si="35"/>
        <v>26.086229608027701</v>
      </c>
    </row>
    <row r="454" spans="1:11" ht="25.5" x14ac:dyDescent="0.2">
      <c r="A454" s="42" t="s">
        <v>66</v>
      </c>
      <c r="B454" s="6" t="s">
        <v>300</v>
      </c>
      <c r="C454" s="74" t="s">
        <v>56</v>
      </c>
      <c r="D454" s="6" t="s">
        <v>388</v>
      </c>
      <c r="E454" s="74" t="s">
        <v>33</v>
      </c>
      <c r="F454" s="74" t="s">
        <v>43</v>
      </c>
      <c r="G454" s="62">
        <f>20195.81833+200</f>
        <v>20395.818329999998</v>
      </c>
      <c r="H454" s="62">
        <f>20195.81833+200</f>
        <v>20395.818329999998</v>
      </c>
      <c r="I454" s="114">
        <v>5320.5</v>
      </c>
      <c r="J454" s="136">
        <f t="shared" si="34"/>
        <v>26.086229608027701</v>
      </c>
      <c r="K454" s="136">
        <f t="shared" si="35"/>
        <v>26.086229608027701</v>
      </c>
    </row>
    <row r="455" spans="1:11" x14ac:dyDescent="0.2">
      <c r="A455" s="34" t="s">
        <v>45</v>
      </c>
      <c r="B455" s="38"/>
      <c r="C455" s="38"/>
      <c r="D455" s="37"/>
      <c r="E455" s="38"/>
      <c r="F455" s="38"/>
      <c r="G455" s="103">
        <f>G14+G39+G62+G75+G105+G110+G146+G216+G278+G386+G390+G394+G400+G404+G415+G424+G432+G436+G440+G447+G451</f>
        <v>2327534.1833180003</v>
      </c>
      <c r="H455" s="103">
        <f>H14+H39+H62+H75+H105+H110+H146+H216+H278+H386+H390+H394+H400+H404+H415+H424+H432+H436+H440+H447+H451</f>
        <v>2306099.0518280002</v>
      </c>
      <c r="I455" s="134">
        <f>I14+I39+I62+I75+I105+I110+I146+I216+I278+I386+I390+I394+I400+I404+I415+I424+I432+I436+I440+I447+I451</f>
        <v>2280404.092528</v>
      </c>
      <c r="J455" s="135">
        <f t="shared" si="34"/>
        <v>97.975106396812862</v>
      </c>
      <c r="K455" s="135">
        <f t="shared" si="35"/>
        <v>98.885782495785151</v>
      </c>
    </row>
    <row r="456" spans="1:11" s="26" customFormat="1" x14ac:dyDescent="0.2">
      <c r="A456" s="1"/>
      <c r="B456" s="1"/>
      <c r="C456" s="1"/>
      <c r="D456" s="1"/>
      <c r="E456" s="1"/>
      <c r="F456" s="1"/>
      <c r="G456" s="1"/>
      <c r="H456" s="9"/>
    </row>
    <row r="457" spans="1:11" s="16" customFormat="1" x14ac:dyDescent="0.2">
      <c r="A457" s="1"/>
      <c r="B457" s="1"/>
      <c r="C457" s="1"/>
      <c r="D457" s="1"/>
      <c r="E457" s="1"/>
      <c r="F457" s="1"/>
      <c r="G457" s="1"/>
      <c r="H457" s="9"/>
    </row>
    <row r="458" spans="1:11" x14ac:dyDescent="0.2">
      <c r="H458" s="53"/>
    </row>
    <row r="459" spans="1:11" x14ac:dyDescent="0.2">
      <c r="H459" s="53"/>
    </row>
    <row r="460" spans="1:11" x14ac:dyDescent="0.2">
      <c r="H460" s="53"/>
    </row>
    <row r="461" spans="1:11" x14ac:dyDescent="0.2">
      <c r="H461" s="53"/>
    </row>
    <row r="462" spans="1:11" s="26" customFormat="1" x14ac:dyDescent="0.2">
      <c r="A462" s="1"/>
      <c r="B462" s="1"/>
      <c r="C462" s="1"/>
      <c r="D462" s="1"/>
      <c r="E462" s="1"/>
      <c r="F462" s="1"/>
      <c r="G462" s="1"/>
      <c r="H462" s="9"/>
    </row>
    <row r="463" spans="1:11" s="27" customFormat="1" x14ac:dyDescent="0.2">
      <c r="A463" s="1"/>
      <c r="B463" s="1"/>
      <c r="C463" s="1"/>
      <c r="D463" s="1"/>
      <c r="E463" s="1"/>
      <c r="F463" s="1"/>
      <c r="G463" s="1"/>
      <c r="H463" s="9"/>
    </row>
    <row r="464" spans="1:11" s="26" customFormat="1" x14ac:dyDescent="0.2">
      <c r="A464" s="1"/>
      <c r="B464" s="1"/>
      <c r="C464" s="1"/>
      <c r="D464" s="1"/>
      <c r="E464" s="1"/>
      <c r="F464" s="1"/>
      <c r="G464" s="1"/>
      <c r="H464" s="9"/>
    </row>
    <row r="465" spans="1:8" x14ac:dyDescent="0.2">
      <c r="H465" s="104"/>
    </row>
    <row r="466" spans="1:8" x14ac:dyDescent="0.2">
      <c r="H466" s="105"/>
    </row>
    <row r="471" spans="1:8" s="27" customFormat="1" x14ac:dyDescent="0.2">
      <c r="A471" s="1"/>
      <c r="B471" s="1"/>
      <c r="C471" s="1"/>
      <c r="D471" s="1"/>
      <c r="E471" s="1"/>
      <c r="F471" s="1"/>
      <c r="G471" s="1"/>
      <c r="H471" s="1"/>
    </row>
    <row r="477" spans="1:8" s="26" customFormat="1" x14ac:dyDescent="0.2">
      <c r="A477" s="1"/>
      <c r="B477" s="1"/>
      <c r="C477" s="1"/>
      <c r="D477" s="1"/>
      <c r="E477" s="1"/>
      <c r="F477" s="1"/>
      <c r="G477" s="1"/>
      <c r="H477" s="1"/>
    </row>
    <row r="480" spans="1:8" s="26" customFormat="1" x14ac:dyDescent="0.2">
      <c r="A480" s="1"/>
      <c r="B480" s="1"/>
      <c r="C480" s="1"/>
      <c r="D480" s="1"/>
      <c r="E480" s="1"/>
      <c r="F480" s="1"/>
      <c r="G480" s="1"/>
      <c r="H480" s="1"/>
    </row>
  </sheetData>
  <autoFilter ref="A13:H480" xr:uid="{00000000-0009-0000-0000-000000000000}"/>
  <customSheetViews>
    <customSheetView guid="{F3937C05-AF36-47B9-8638-B7F3F20947C6}" showPageBreaks="1" printArea="1" showAutoFilter="1" view="pageBreakPreview" topLeftCell="A397">
      <selection activeCell="K6" sqref="K6"/>
      <pageMargins left="0.39370078740157483" right="0.19685039370078741" top="0.19685039370078741" bottom="0.19685039370078741" header="0.11811023622047245" footer="0.11811023622047245"/>
      <pageSetup paperSize="9" scale="66" fitToHeight="19" orientation="portrait" r:id="rId1"/>
      <headerFooter alignWithMargins="0"/>
      <autoFilter ref="A13:H480" xr:uid="{00000000-0009-0000-0000-000000000000}"/>
    </customSheetView>
    <customSheetView guid="{DCF3657A-DF93-4A69-9EF2-D6334A730FBF}" showPageBreaks="1" printArea="1" showAutoFilter="1" view="pageBreakPreview" topLeftCell="A4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20:G360" xr:uid="{FD64D066-577D-4E68-87E0-6E48309BFDCB}"/>
    </customSheetView>
    <customSheetView guid="{58490BCE-6BC8-4F13-87FF-A675650C9317}" showPageBreaks="1" printArea="1" showAutoFilter="1" view="pageBreakPreview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20:G360" xr:uid="{33573728-ED5D-4B90-A9D7-379B1895576C}"/>
    </customSheetView>
    <customSheetView guid="{4A8C1AB3-5DA9-47FB-817E-011849C5C77F}" showPageBreaks="1" printArea="1" showAutoFilter="1" view="pageBreakPreview" topLeftCell="A126">
      <selection activeCell="A137" sqref="A13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20:G360" xr:uid="{DF2791BF-EFFC-4F77-8205-0A4DA87D3551}"/>
    </customSheetView>
    <customSheetView guid="{743585E7-BFE8-4F81-8E4B-2ED0887902FB}" showPageBreaks="1" printArea="1" showAutoFilter="1" view="pageBreakPreview" topLeftCell="A448">
      <selection activeCell="I460" sqref="I460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8:G484" xr:uid="{AB1D7EF7-9DA4-4B27-B678-05071C5F9A75}"/>
    </customSheetView>
    <customSheetView guid="{272C1EAD-DEB4-4BA3-949E-3CEAABD41B19}" showPageBreaks="1" printArea="1" showAutoFilter="1" view="pageBreakPreview" topLeftCell="A443">
      <selection activeCell="J455" sqref="J455:K455"/>
      <pageMargins left="0.39370078740157483" right="0.19685039370078741" top="0.19685039370078741" bottom="0.19685039370078741" header="0.11811023622047245" footer="0.11811023622047245"/>
      <pageSetup paperSize="9" scale="65" fitToHeight="19" orientation="portrait" r:id="rId6"/>
      <headerFooter alignWithMargins="0"/>
      <autoFilter ref="A13:H480" xr:uid="{E7B72D9C-3126-4103-91BA-B7B5EE0C805B}"/>
    </customSheetView>
  </customSheetViews>
  <mergeCells count="5">
    <mergeCell ref="F8:H8"/>
    <mergeCell ref="H12:H13"/>
    <mergeCell ref="E12:F12"/>
    <mergeCell ref="A12:A13"/>
    <mergeCell ref="D12:D13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66" fitToHeight="1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Муниц.программы</vt:lpstr>
      <vt:lpstr>Муниц.программы!Область_печати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2025-07-09T07:08:33Z</cp:lastPrinted>
  <dcterms:created xsi:type="dcterms:W3CDTF">2004-12-22T00:45:04Z</dcterms:created>
  <dcterms:modified xsi:type="dcterms:W3CDTF">2025-07-09T07:08:38Z</dcterms:modified>
</cp:coreProperties>
</file>