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10 сессия\Решение об исполнении бюджета за 2024\"/>
    </mc:Choice>
  </mc:AlternateContent>
  <xr:revisionPtr revIDLastSave="0" documentId="13_ncr:81_{E69718D0-03BB-4FD8-9EB1-8D35B6F3FC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Ведом.структура!$A$14:$I$882</definedName>
    <definedName name="Top" localSheetId="0">Ведом.структура!#REF!</definedName>
    <definedName name="Z_0603B90D_9990_461A_A376_43BC72BE878B_.wvu.FilterData" localSheetId="0" hidden="1">Ведом.структура!$A$14:$J$863</definedName>
    <definedName name="Z_0FFC6F4C_BD9B_43C2_BD70_8B55E90BC8E3_.wvu.FilterData" localSheetId="0" hidden="1">Ведом.структура!$A$14:$J$863</definedName>
    <definedName name="Z_1173F525_7222_4A69_8157_7FEF60F9A158_.wvu.FilterData" localSheetId="0" hidden="1">Ведом.структура!$A$14:$J$863</definedName>
    <definedName name="Z_13B23DF8_CCDD_4847_AE57_58DE769B1A58_.wvu.FilterData" localSheetId="0" hidden="1">Ведом.структура!$A$14:$J$863</definedName>
    <definedName name="Z_17D99987_CDFE_486F_B068_E63466913998_.wvu.FilterData" localSheetId="0" hidden="1">Ведом.структура!$A$14:$J$863</definedName>
    <definedName name="Z_1AB81782_9433_47FF_BE6C_6C5BEF63DEBF_.wvu.FilterData" localSheetId="0" hidden="1">Ведом.структура!$A$14:$I$863</definedName>
    <definedName name="Z_1C7D8532_1B49_4DC9_B93F_665097C072C0_.wvu.FilterData" localSheetId="0" hidden="1">Ведом.структура!$A$14:$J$852</definedName>
    <definedName name="Z_201E1F44_A84E_4725_9214_522AF46FCC70_.wvu.FilterData" localSheetId="0" hidden="1">Ведом.структура!$A$14:$I$882</definedName>
    <definedName name="Z_2396CF95_9617_49BB_AEF9_3B71C5CED383_.wvu.FilterData" localSheetId="0" hidden="1">Ведом.структура!$A$14:$I$882</definedName>
    <definedName name="Z_252CE41A_39A8_421C_9516_F9C0DA210526_.wvu.FilterData" localSheetId="0" hidden="1">Ведом.структура!$A$14:$I$882</definedName>
    <definedName name="Z_3CFF5A2C_E6EC_41A4_AC42_16A2684D7390_.wvu.FilterData" localSheetId="0" hidden="1">Ведом.структура!$A$14:$I$882</definedName>
    <definedName name="Z_42FD8836_F391_41D5_96F1_BC20A3F68CA8_.wvu.FilterData" localSheetId="0" hidden="1">Ведом.структура!$A$14:$J$863</definedName>
    <definedName name="Z_58E5C51F_5D48_4FA9_9CAD_7C3D59D9C1FE_.wvu.FilterData" localSheetId="0" hidden="1">Ведом.структура!$A$14:$I$882</definedName>
    <definedName name="Z_5DF003A2_8B9D_4F43_83FC_9E2EA938E030_.wvu.FilterData" localSheetId="0" hidden="1">Ведом.структура!$A$14:$I$882</definedName>
    <definedName name="Z_65F34907_203C_46EC_9041_C6F0AF222452_.wvu.FilterData" localSheetId="0" hidden="1">Ведом.структура!$A$14:$I$863</definedName>
    <definedName name="Z_73FC67B9_3A5E_4402_A781_D3BF0209130F_.wvu.FilterData" localSheetId="0" hidden="1">Ведом.структура!$A$14:$I$882</definedName>
    <definedName name="Z_73FC67B9_3A5E_4402_A781_D3BF0209130F_.wvu.PrintArea" localSheetId="0" hidden="1">Ведом.структура!$A$1:$K$884</definedName>
    <definedName name="Z_76334258_81C3_4C2E_A802_39DA2F18998F_.wvu.FilterData" localSheetId="0" hidden="1">Ведом.структура!$A$14:$I$863</definedName>
    <definedName name="Z_7F4E773D_B5BB_4934_BF3B_08D52D3A50BB_.wvu.FilterData" localSheetId="0" hidden="1">Ведом.структура!$A$14:$I$863</definedName>
    <definedName name="Z_8FCB7726_1732_4EDF_BB57_575B6379DE61_.wvu.FilterData" localSheetId="0" hidden="1">Ведом.структура!$A$14:$I$882</definedName>
    <definedName name="Z_A7ECC946_0B19_46FE_A729_7B688B04647E_.wvu.FilterData" localSheetId="0" hidden="1">Ведом.структура!$A$14:$I$882</definedName>
    <definedName name="Z_B67934D4_E797_41BD_A015_871403995F47_.wvu.FilterData" localSheetId="0" hidden="1">Ведом.структура!$A$14:$I$882</definedName>
    <definedName name="Z_B67934D4_E797_41BD_A015_871403995F47_.wvu.PrintArea" localSheetId="0" hidden="1">Ведом.структура!$A$1:$K$918</definedName>
    <definedName name="Z_D092E20D_02A0_4FF3_8F4D_38FD8CFF3131_.wvu.FilterData" localSheetId="0" hidden="1">Ведом.структура!$A$14:$I$882</definedName>
    <definedName name="Z_D092E20D_02A0_4FF3_8F4D_38FD8CFF3131_.wvu.PrintArea" localSheetId="0" hidden="1">Ведом.структура!$A$1:$G$884</definedName>
    <definedName name="Z_D81545E7_4D4B_446E_9A30_820F936821E7_.wvu.FilterData" localSheetId="0" hidden="1">Ведом.структура!$A$14:$I$863</definedName>
    <definedName name="Z_E8C4D6E1_9869_4DF1_B028_E267A0B6BE3E_.wvu.FilterData" localSheetId="0" hidden="1">Ведом.структура!$A$14:$I$882</definedName>
    <definedName name="Z_E8C4D6E1_9869_4DF1_B028_E267A0B6BE3E_.wvu.PrintArea" localSheetId="0" hidden="1">Ведом.структура!$A$1:$G$853</definedName>
    <definedName name="Z_EAF61B99_7E7E_48AF_BC35_4A98D8D2E356_.wvu.FilterData" localSheetId="0" hidden="1">Ведом.структура!$A$14:$I$882</definedName>
    <definedName name="Z_EAF61B99_7E7E_48AF_BC35_4A98D8D2E356_.wvu.PrintArea" localSheetId="0" hidden="1">Ведом.структура!$A$1:$G$884</definedName>
    <definedName name="Z_FD07A2FB_313B_438C_95EB_ED52826B5199_.wvu.FilterData" localSheetId="0" hidden="1">Ведом.структура!$A$14:$I$863</definedName>
    <definedName name="_xlnm.Print_Area" localSheetId="0">Ведом.структура!$A$1:$K$884</definedName>
  </definedNames>
  <calcPr calcId="191029"/>
  <customWorkbookViews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БутытоваСГ - Личное представление" guid="{D092E20D-02A0-4FF3-8F4D-38FD8CFF3131}" mergeInterval="0" personalView="1" maximized="1" xWindow="-8" yWindow="-8" windowWidth="1936" windowHeight="1056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User - Личное представление" guid="{E8C4D6E1-9869-4DF1-B028-E267A0B6BE3E}" mergeInterval="0" personalView="1" maximized="1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9" i="1" l="1"/>
  <c r="H649" i="1"/>
  <c r="H676" i="1"/>
  <c r="H675" i="1" s="1"/>
  <c r="H674" i="1" s="1"/>
  <c r="H673" i="1" s="1"/>
  <c r="M178" i="1"/>
  <c r="I26" i="1"/>
  <c r="H26" i="1"/>
  <c r="J32" i="1"/>
  <c r="K32" i="1"/>
  <c r="J884" i="1"/>
  <c r="K884" i="1"/>
  <c r="J885" i="1"/>
  <c r="K885" i="1"/>
  <c r="J889" i="1"/>
  <c r="K889" i="1"/>
  <c r="J890" i="1"/>
  <c r="K890" i="1"/>
  <c r="J894" i="1"/>
  <c r="K894" i="1"/>
  <c r="J899" i="1"/>
  <c r="K899" i="1"/>
  <c r="J905" i="1"/>
  <c r="K905" i="1"/>
  <c r="J907" i="1"/>
  <c r="J908" i="1"/>
  <c r="K908" i="1"/>
  <c r="J914" i="1"/>
  <c r="K914" i="1"/>
  <c r="K916" i="1"/>
  <c r="J917" i="1"/>
  <c r="K917" i="1"/>
  <c r="I916" i="1"/>
  <c r="J916" i="1" s="1"/>
  <c r="H916" i="1"/>
  <c r="H915" i="1" s="1"/>
  <c r="I913" i="1"/>
  <c r="I912" i="1" s="1"/>
  <c r="H913" i="1"/>
  <c r="H912" i="1" s="1"/>
  <c r="H911" i="1" s="1"/>
  <c r="H910" i="1" s="1"/>
  <c r="H909" i="1" s="1"/>
  <c r="I907" i="1"/>
  <c r="I906" i="1" s="1"/>
  <c r="J906" i="1" s="1"/>
  <c r="H907" i="1"/>
  <c r="I904" i="1"/>
  <c r="J904" i="1" s="1"/>
  <c r="H904" i="1"/>
  <c r="I903" i="1"/>
  <c r="I902" i="1" s="1"/>
  <c r="J902" i="1" s="1"/>
  <c r="H903" i="1"/>
  <c r="H902" i="1" s="1"/>
  <c r="I898" i="1"/>
  <c r="I897" i="1" s="1"/>
  <c r="I896" i="1" s="1"/>
  <c r="I895" i="1" s="1"/>
  <c r="H898" i="1"/>
  <c r="H897" i="1" s="1"/>
  <c r="H896" i="1" s="1"/>
  <c r="H895" i="1" s="1"/>
  <c r="I893" i="1"/>
  <c r="I892" i="1" s="1"/>
  <c r="I891" i="1" s="1"/>
  <c r="H893" i="1"/>
  <c r="H892" i="1" s="1"/>
  <c r="H891" i="1" s="1"/>
  <c r="I888" i="1"/>
  <c r="J888" i="1" s="1"/>
  <c r="H888" i="1"/>
  <c r="I887" i="1"/>
  <c r="I886" i="1" s="1"/>
  <c r="J886" i="1" s="1"/>
  <c r="H887" i="1"/>
  <c r="H886" i="1" s="1"/>
  <c r="I883" i="1"/>
  <c r="I882" i="1" s="1"/>
  <c r="I881" i="1" s="1"/>
  <c r="K881" i="1" s="1"/>
  <c r="H883" i="1"/>
  <c r="H882" i="1" s="1"/>
  <c r="H881" i="1" s="1"/>
  <c r="I878" i="1"/>
  <c r="I877" i="1" s="1"/>
  <c r="I876" i="1" s="1"/>
  <c r="H878" i="1"/>
  <c r="H877" i="1" s="1"/>
  <c r="H876" i="1" s="1"/>
  <c r="I872" i="1"/>
  <c r="H872" i="1"/>
  <c r="H871" i="1" s="1"/>
  <c r="H870" i="1" s="1"/>
  <c r="I871" i="1"/>
  <c r="I870" i="1" s="1"/>
  <c r="I868" i="1"/>
  <c r="H868" i="1"/>
  <c r="I866" i="1"/>
  <c r="H866" i="1"/>
  <c r="I860" i="1"/>
  <c r="H860" i="1"/>
  <c r="I857" i="1"/>
  <c r="I856" i="1" s="1"/>
  <c r="I855" i="1" s="1"/>
  <c r="H857" i="1"/>
  <c r="H856" i="1"/>
  <c r="H855" i="1" s="1"/>
  <c r="I851" i="1"/>
  <c r="H851" i="1"/>
  <c r="I846" i="1"/>
  <c r="H846" i="1"/>
  <c r="I840" i="1"/>
  <c r="I839" i="1" s="1"/>
  <c r="H840" i="1"/>
  <c r="H839" i="1" s="1"/>
  <c r="I834" i="1"/>
  <c r="H834" i="1"/>
  <c r="I831" i="1"/>
  <c r="I830" i="1" s="1"/>
  <c r="I829" i="1" s="1"/>
  <c r="H831" i="1"/>
  <c r="H830" i="1" s="1"/>
  <c r="H829" i="1" s="1"/>
  <c r="I825" i="1"/>
  <c r="H825" i="1"/>
  <c r="H824" i="1" s="1"/>
  <c r="H823" i="1" s="1"/>
  <c r="H822" i="1" s="1"/>
  <c r="H821" i="1" s="1"/>
  <c r="I824" i="1"/>
  <c r="I823" i="1" s="1"/>
  <c r="I822" i="1" s="1"/>
  <c r="I821" i="1" s="1"/>
  <c r="I818" i="1"/>
  <c r="H818" i="1"/>
  <c r="I813" i="1"/>
  <c r="H813" i="1"/>
  <c r="I804" i="1"/>
  <c r="I803" i="1" s="1"/>
  <c r="H804" i="1"/>
  <c r="H803" i="1" s="1"/>
  <c r="I800" i="1"/>
  <c r="H800" i="1"/>
  <c r="I798" i="1"/>
  <c r="H798" i="1"/>
  <c r="I795" i="1"/>
  <c r="H795" i="1"/>
  <c r="I793" i="1"/>
  <c r="H793" i="1"/>
  <c r="I790" i="1"/>
  <c r="H790" i="1"/>
  <c r="I787" i="1"/>
  <c r="I786" i="1" s="1"/>
  <c r="H787" i="1"/>
  <c r="H786" i="1" s="1"/>
  <c r="I784" i="1"/>
  <c r="I783" i="1" s="1"/>
  <c r="H784" i="1"/>
  <c r="H783" i="1" s="1"/>
  <c r="I781" i="1"/>
  <c r="I780" i="1" s="1"/>
  <c r="H781" i="1"/>
  <c r="H780" i="1" s="1"/>
  <c r="I778" i="1"/>
  <c r="I777" i="1" s="1"/>
  <c r="H778" i="1"/>
  <c r="H777" i="1" s="1"/>
  <c r="I774" i="1"/>
  <c r="I773" i="1" s="1"/>
  <c r="H774" i="1"/>
  <c r="H773" i="1" s="1"/>
  <c r="I771" i="1"/>
  <c r="I770" i="1" s="1"/>
  <c r="H771" i="1"/>
  <c r="H770" i="1" s="1"/>
  <c r="I763" i="1"/>
  <c r="I762" i="1" s="1"/>
  <c r="H763" i="1"/>
  <c r="H762" i="1" s="1"/>
  <c r="I758" i="1"/>
  <c r="H758" i="1"/>
  <c r="I752" i="1"/>
  <c r="H752" i="1"/>
  <c r="I749" i="1"/>
  <c r="H749" i="1"/>
  <c r="I743" i="1"/>
  <c r="H743" i="1"/>
  <c r="I741" i="1"/>
  <c r="H741" i="1"/>
  <c r="I739" i="1"/>
  <c r="H739" i="1"/>
  <c r="I737" i="1"/>
  <c r="H737" i="1"/>
  <c r="I735" i="1"/>
  <c r="H735" i="1"/>
  <c r="I733" i="1"/>
  <c r="H733" i="1"/>
  <c r="I730" i="1"/>
  <c r="H730" i="1"/>
  <c r="I724" i="1"/>
  <c r="I723" i="1" s="1"/>
  <c r="H724" i="1"/>
  <c r="H723" i="1" s="1"/>
  <c r="I720" i="1"/>
  <c r="I718" i="1" s="1"/>
  <c r="H720" i="1"/>
  <c r="H719" i="1" s="1"/>
  <c r="I714" i="1"/>
  <c r="I713" i="1" s="1"/>
  <c r="H714" i="1"/>
  <c r="H713" i="1" s="1"/>
  <c r="I712" i="1"/>
  <c r="I707" i="1"/>
  <c r="I706" i="1" s="1"/>
  <c r="I705" i="1" s="1"/>
  <c r="I704" i="1" s="1"/>
  <c r="I703" i="1" s="1"/>
  <c r="H707" i="1"/>
  <c r="H706" i="1" s="1"/>
  <c r="H705" i="1" s="1"/>
  <c r="H704" i="1" s="1"/>
  <c r="H703" i="1" s="1"/>
  <c r="I701" i="1"/>
  <c r="I700" i="1" s="1"/>
  <c r="I699" i="1" s="1"/>
  <c r="H701" i="1"/>
  <c r="H700" i="1" s="1"/>
  <c r="H699" i="1" s="1"/>
  <c r="I696" i="1"/>
  <c r="H696" i="1"/>
  <c r="I694" i="1"/>
  <c r="H694" i="1"/>
  <c r="I691" i="1"/>
  <c r="H691" i="1"/>
  <c r="I689" i="1"/>
  <c r="I688" i="1" s="1"/>
  <c r="H689" i="1"/>
  <c r="H688" i="1" s="1"/>
  <c r="I685" i="1"/>
  <c r="I684" i="1" s="1"/>
  <c r="I683" i="1" s="1"/>
  <c r="H685" i="1"/>
  <c r="H684" i="1" s="1"/>
  <c r="H683" i="1" s="1"/>
  <c r="I676" i="1"/>
  <c r="I675" i="1" s="1"/>
  <c r="I674" i="1" s="1"/>
  <c r="I673" i="1" s="1"/>
  <c r="I668" i="1"/>
  <c r="I667" i="1" s="1"/>
  <c r="H668" i="1"/>
  <c r="H667" i="1" s="1"/>
  <c r="I665" i="1"/>
  <c r="I664" i="1" s="1"/>
  <c r="I663" i="1" s="1"/>
  <c r="H665" i="1"/>
  <c r="H664" i="1" s="1"/>
  <c r="H663" i="1" s="1"/>
  <c r="I658" i="1"/>
  <c r="H658" i="1"/>
  <c r="I656" i="1"/>
  <c r="H656" i="1"/>
  <c r="I646" i="1"/>
  <c r="H646" i="1"/>
  <c r="I641" i="1"/>
  <c r="I640" i="1" s="1"/>
  <c r="I639" i="1" s="1"/>
  <c r="H641" i="1"/>
  <c r="H640" i="1" s="1"/>
  <c r="H639" i="1" s="1"/>
  <c r="I637" i="1"/>
  <c r="I636" i="1" s="1"/>
  <c r="I635" i="1" s="1"/>
  <c r="H637" i="1"/>
  <c r="H636" i="1"/>
  <c r="H635" i="1" s="1"/>
  <c r="I632" i="1"/>
  <c r="H632" i="1"/>
  <c r="I630" i="1"/>
  <c r="I629" i="1" s="1"/>
  <c r="H630" i="1"/>
  <c r="I627" i="1"/>
  <c r="I626" i="1" s="1"/>
  <c r="I625" i="1" s="1"/>
  <c r="H627" i="1"/>
  <c r="H626" i="1" s="1"/>
  <c r="H625" i="1" s="1"/>
  <c r="I623" i="1"/>
  <c r="H623" i="1"/>
  <c r="I619" i="1"/>
  <c r="I618" i="1" s="1"/>
  <c r="H619" i="1"/>
  <c r="H618" i="1" s="1"/>
  <c r="H617" i="1" s="1"/>
  <c r="I615" i="1"/>
  <c r="H615" i="1"/>
  <c r="I613" i="1"/>
  <c r="H613" i="1"/>
  <c r="I611" i="1"/>
  <c r="H611" i="1"/>
  <c r="I608" i="1"/>
  <c r="H608" i="1"/>
  <c r="I606" i="1"/>
  <c r="H606" i="1"/>
  <c r="I604" i="1"/>
  <c r="H604" i="1"/>
  <c r="I600" i="1"/>
  <c r="H600" i="1"/>
  <c r="I598" i="1"/>
  <c r="H598" i="1"/>
  <c r="I596" i="1"/>
  <c r="H596" i="1"/>
  <c r="I594" i="1"/>
  <c r="H594" i="1"/>
  <c r="I592" i="1"/>
  <c r="H592" i="1"/>
  <c r="I589" i="1"/>
  <c r="H589" i="1"/>
  <c r="I583" i="1"/>
  <c r="I582" i="1" s="1"/>
  <c r="I581" i="1" s="1"/>
  <c r="H583" i="1"/>
  <c r="H582" i="1" s="1"/>
  <c r="H581" i="1" s="1"/>
  <c r="I577" i="1"/>
  <c r="H577" i="1"/>
  <c r="I575" i="1"/>
  <c r="H575" i="1"/>
  <c r="I573" i="1"/>
  <c r="H573" i="1"/>
  <c r="I571" i="1"/>
  <c r="H571" i="1"/>
  <c r="I569" i="1"/>
  <c r="H569" i="1"/>
  <c r="I561" i="1"/>
  <c r="I560" i="1" s="1"/>
  <c r="I559" i="1" s="1"/>
  <c r="I558" i="1" s="1"/>
  <c r="I557" i="1" s="1"/>
  <c r="I556" i="1" s="1"/>
  <c r="H561" i="1"/>
  <c r="H560" i="1" s="1"/>
  <c r="H559" i="1" s="1"/>
  <c r="H558" i="1" s="1"/>
  <c r="H557" i="1" s="1"/>
  <c r="H556" i="1" s="1"/>
  <c r="I554" i="1"/>
  <c r="I553" i="1" s="1"/>
  <c r="I552" i="1" s="1"/>
  <c r="I551" i="1" s="1"/>
  <c r="H554" i="1"/>
  <c r="H553" i="1" s="1"/>
  <c r="H552" i="1" s="1"/>
  <c r="H551" i="1" s="1"/>
  <c r="I549" i="1"/>
  <c r="I548" i="1" s="1"/>
  <c r="I547" i="1" s="1"/>
  <c r="I546" i="1" s="1"/>
  <c r="H549" i="1"/>
  <c r="H548" i="1" s="1"/>
  <c r="H547" i="1" s="1"/>
  <c r="H546" i="1" s="1"/>
  <c r="I544" i="1"/>
  <c r="I543" i="1" s="1"/>
  <c r="I542" i="1" s="1"/>
  <c r="I541" i="1" s="1"/>
  <c r="H544" i="1"/>
  <c r="H543" i="1" s="1"/>
  <c r="H542" i="1" s="1"/>
  <c r="H541" i="1" s="1"/>
  <c r="I538" i="1"/>
  <c r="I537" i="1" s="1"/>
  <c r="H538" i="1"/>
  <c r="H537" i="1" s="1"/>
  <c r="I535" i="1"/>
  <c r="I534" i="1" s="1"/>
  <c r="I533" i="1" s="1"/>
  <c r="I532" i="1" s="1"/>
  <c r="H535" i="1"/>
  <c r="H534" i="1" s="1"/>
  <c r="H533" i="1" s="1"/>
  <c r="H532" i="1" s="1"/>
  <c r="I529" i="1"/>
  <c r="H529" i="1"/>
  <c r="I527" i="1"/>
  <c r="H527" i="1"/>
  <c r="I521" i="1"/>
  <c r="I520" i="1" s="1"/>
  <c r="H521" i="1"/>
  <c r="H520" i="1" s="1"/>
  <c r="I513" i="1"/>
  <c r="H513" i="1"/>
  <c r="I510" i="1"/>
  <c r="H510" i="1"/>
  <c r="I507" i="1"/>
  <c r="H507" i="1"/>
  <c r="I504" i="1"/>
  <c r="I503" i="1" s="1"/>
  <c r="H504" i="1"/>
  <c r="H503" i="1" s="1"/>
  <c r="I500" i="1"/>
  <c r="H500" i="1"/>
  <c r="I497" i="1"/>
  <c r="H497" i="1"/>
  <c r="I493" i="1"/>
  <c r="H493" i="1"/>
  <c r="I488" i="1"/>
  <c r="I487" i="1" s="1"/>
  <c r="I486" i="1" s="1"/>
  <c r="H488" i="1"/>
  <c r="H487" i="1" s="1"/>
  <c r="H486" i="1" s="1"/>
  <c r="I481" i="1"/>
  <c r="H481" i="1"/>
  <c r="I479" i="1"/>
  <c r="H479" i="1"/>
  <c r="I473" i="1"/>
  <c r="H473" i="1"/>
  <c r="I471" i="1"/>
  <c r="H471" i="1"/>
  <c r="H470" i="1" s="1"/>
  <c r="H469" i="1" s="1"/>
  <c r="H468" i="1" s="1"/>
  <c r="H467" i="1" s="1"/>
  <c r="I464" i="1"/>
  <c r="I463" i="1" s="1"/>
  <c r="I462" i="1" s="1"/>
  <c r="I461" i="1" s="1"/>
  <c r="I460" i="1" s="1"/>
  <c r="I459" i="1" s="1"/>
  <c r="H464" i="1"/>
  <c r="H463" i="1"/>
  <c r="H462" i="1" s="1"/>
  <c r="H461" i="1" s="1"/>
  <c r="H460" i="1" s="1"/>
  <c r="H459" i="1" s="1"/>
  <c r="I457" i="1"/>
  <c r="H457" i="1"/>
  <c r="I452" i="1"/>
  <c r="H452" i="1"/>
  <c r="I445" i="1"/>
  <c r="I444" i="1" s="1"/>
  <c r="I443" i="1" s="1"/>
  <c r="I442" i="1" s="1"/>
  <c r="H445" i="1"/>
  <c r="H444" i="1" s="1"/>
  <c r="H443" i="1" s="1"/>
  <c r="H442" i="1" s="1"/>
  <c r="I440" i="1"/>
  <c r="I439" i="1" s="1"/>
  <c r="I438" i="1" s="1"/>
  <c r="H440" i="1"/>
  <c r="H439" i="1" s="1"/>
  <c r="H438" i="1" s="1"/>
  <c r="I433" i="1"/>
  <c r="I432" i="1" s="1"/>
  <c r="I431" i="1" s="1"/>
  <c r="I430" i="1" s="1"/>
  <c r="H433" i="1"/>
  <c r="H432" i="1" s="1"/>
  <c r="H431" i="1" s="1"/>
  <c r="H430" i="1" s="1"/>
  <c r="I425" i="1"/>
  <c r="I424" i="1" s="1"/>
  <c r="H425" i="1"/>
  <c r="H424" i="1" s="1"/>
  <c r="I422" i="1"/>
  <c r="I421" i="1" s="1"/>
  <c r="I420" i="1" s="1"/>
  <c r="H422" i="1"/>
  <c r="H421" i="1" s="1"/>
  <c r="H420" i="1" s="1"/>
  <c r="I418" i="1"/>
  <c r="I417" i="1" s="1"/>
  <c r="H418" i="1"/>
  <c r="H417" i="1" s="1"/>
  <c r="I415" i="1"/>
  <c r="I414" i="1" s="1"/>
  <c r="H415" i="1"/>
  <c r="H414" i="1" s="1"/>
  <c r="I410" i="1"/>
  <c r="H410" i="1"/>
  <c r="I405" i="1"/>
  <c r="H405" i="1"/>
  <c r="I394" i="1"/>
  <c r="H394" i="1"/>
  <c r="I391" i="1"/>
  <c r="H391" i="1"/>
  <c r="I389" i="1"/>
  <c r="H389" i="1"/>
  <c r="I384" i="1"/>
  <c r="I383" i="1" s="1"/>
  <c r="I382" i="1" s="1"/>
  <c r="H384" i="1"/>
  <c r="H383" i="1" s="1"/>
  <c r="H382" i="1" s="1"/>
  <c r="I379" i="1"/>
  <c r="I378" i="1" s="1"/>
  <c r="I377" i="1" s="1"/>
  <c r="H379" i="1"/>
  <c r="H378" i="1" s="1"/>
  <c r="H377" i="1" s="1"/>
  <c r="I373" i="1"/>
  <c r="H373" i="1"/>
  <c r="I372" i="1"/>
  <c r="I370" i="1" s="1"/>
  <c r="H372" i="1"/>
  <c r="H370" i="1" s="1"/>
  <c r="I369" i="1"/>
  <c r="H369" i="1"/>
  <c r="H367" i="1" s="1"/>
  <c r="I367" i="1"/>
  <c r="I361" i="1"/>
  <c r="I360" i="1" s="1"/>
  <c r="H361" i="1"/>
  <c r="H360" i="1" s="1"/>
  <c r="I354" i="1"/>
  <c r="H354" i="1"/>
  <c r="I351" i="1"/>
  <c r="H351" i="1"/>
  <c r="I347" i="1"/>
  <c r="H347" i="1"/>
  <c r="I342" i="1"/>
  <c r="I341" i="1" s="1"/>
  <c r="I340" i="1" s="1"/>
  <c r="H342" i="1"/>
  <c r="H341" i="1" s="1"/>
  <c r="H340" i="1" s="1"/>
  <c r="I337" i="1"/>
  <c r="I336" i="1" s="1"/>
  <c r="H337" i="1"/>
  <c r="H336" i="1" s="1"/>
  <c r="I334" i="1"/>
  <c r="I333" i="1" s="1"/>
  <c r="H334" i="1"/>
  <c r="H333" i="1" s="1"/>
  <c r="I331" i="1"/>
  <c r="H331" i="1"/>
  <c r="I329" i="1"/>
  <c r="H329" i="1"/>
  <c r="I327" i="1"/>
  <c r="H327" i="1"/>
  <c r="I325" i="1"/>
  <c r="H325" i="1"/>
  <c r="I323" i="1"/>
  <c r="H323" i="1"/>
  <c r="I321" i="1"/>
  <c r="H321" i="1"/>
  <c r="I319" i="1"/>
  <c r="H319" i="1"/>
  <c r="I316" i="1"/>
  <c r="H316" i="1"/>
  <c r="I314" i="1"/>
  <c r="H314" i="1"/>
  <c r="I312" i="1"/>
  <c r="H312" i="1"/>
  <c r="I310" i="1"/>
  <c r="H310" i="1"/>
  <c r="I304" i="1"/>
  <c r="I303" i="1" s="1"/>
  <c r="H304" i="1"/>
  <c r="H303" i="1" s="1"/>
  <c r="I301" i="1"/>
  <c r="H301" i="1"/>
  <c r="I298" i="1"/>
  <c r="H298" i="1"/>
  <c r="I296" i="1"/>
  <c r="H296" i="1"/>
  <c r="H295" i="1"/>
  <c r="I294" i="1"/>
  <c r="H294" i="1"/>
  <c r="I292" i="1"/>
  <c r="H292" i="1"/>
  <c r="I284" i="1"/>
  <c r="I283" i="1" s="1"/>
  <c r="H284" i="1"/>
  <c r="H283" i="1" s="1"/>
  <c r="I281" i="1"/>
  <c r="I280" i="1" s="1"/>
  <c r="I279" i="1" s="1"/>
  <c r="I278" i="1" s="1"/>
  <c r="H281" i="1"/>
  <c r="H280" i="1" s="1"/>
  <c r="H279" i="1" s="1"/>
  <c r="H278" i="1" s="1"/>
  <c r="I272" i="1"/>
  <c r="H272" i="1"/>
  <c r="I267" i="1"/>
  <c r="H267" i="1"/>
  <c r="I262" i="1"/>
  <c r="I261" i="1" s="1"/>
  <c r="I260" i="1" s="1"/>
  <c r="H262" i="1"/>
  <c r="I258" i="1"/>
  <c r="I257" i="1" s="1"/>
  <c r="I256" i="1" s="1"/>
  <c r="I255" i="1" s="1"/>
  <c r="H258" i="1"/>
  <c r="H257" i="1" s="1"/>
  <c r="H256" i="1" s="1"/>
  <c r="H255" i="1" s="1"/>
  <c r="I253" i="1"/>
  <c r="I252" i="1" s="1"/>
  <c r="I251" i="1" s="1"/>
  <c r="I250" i="1" s="1"/>
  <c r="H253" i="1"/>
  <c r="H252" i="1" s="1"/>
  <c r="H251" i="1" s="1"/>
  <c r="H250" i="1" s="1"/>
  <c r="I247" i="1"/>
  <c r="H247" i="1"/>
  <c r="I245" i="1"/>
  <c r="H245" i="1"/>
  <c r="I241" i="1"/>
  <c r="H241" i="1"/>
  <c r="I239" i="1"/>
  <c r="H239" i="1"/>
  <c r="I234" i="1"/>
  <c r="H234" i="1"/>
  <c r="I232" i="1"/>
  <c r="H232" i="1"/>
  <c r="I230" i="1"/>
  <c r="H230" i="1"/>
  <c r="I226" i="1"/>
  <c r="I225" i="1" s="1"/>
  <c r="I224" i="1" s="1"/>
  <c r="I223" i="1" s="1"/>
  <c r="H226" i="1"/>
  <c r="H225" i="1" s="1"/>
  <c r="H224" i="1" s="1"/>
  <c r="H223" i="1" s="1"/>
  <c r="I219" i="1"/>
  <c r="I218" i="1" s="1"/>
  <c r="H219" i="1"/>
  <c r="H218" i="1" s="1"/>
  <c r="I216" i="1"/>
  <c r="I215" i="1" s="1"/>
  <c r="I214" i="1" s="1"/>
  <c r="H216" i="1"/>
  <c r="H215" i="1" s="1"/>
  <c r="H214" i="1" s="1"/>
  <c r="I212" i="1"/>
  <c r="I211" i="1" s="1"/>
  <c r="I210" i="1" s="1"/>
  <c r="H212" i="1"/>
  <c r="H211" i="1" s="1"/>
  <c r="H210" i="1" s="1"/>
  <c r="I208" i="1"/>
  <c r="I207" i="1" s="1"/>
  <c r="H208" i="1"/>
  <c r="H207" i="1" s="1"/>
  <c r="I204" i="1"/>
  <c r="I203" i="1" s="1"/>
  <c r="H204" i="1"/>
  <c r="H203" i="1" s="1"/>
  <c r="I199" i="1"/>
  <c r="I198" i="1" s="1"/>
  <c r="H199" i="1"/>
  <c r="H198" i="1" s="1"/>
  <c r="I196" i="1"/>
  <c r="I195" i="1" s="1"/>
  <c r="I194" i="1" s="1"/>
  <c r="H196" i="1"/>
  <c r="H195" i="1" s="1"/>
  <c r="H194" i="1" s="1"/>
  <c r="I192" i="1"/>
  <c r="I191" i="1" s="1"/>
  <c r="I190" i="1" s="1"/>
  <c r="I189" i="1" s="1"/>
  <c r="H192" i="1"/>
  <c r="H191" i="1" s="1"/>
  <c r="H190" i="1" s="1"/>
  <c r="H189" i="1" s="1"/>
  <c r="I186" i="1"/>
  <c r="I185" i="1" s="1"/>
  <c r="I184" i="1" s="1"/>
  <c r="H186" i="1"/>
  <c r="H185" i="1" s="1"/>
  <c r="H184" i="1" s="1"/>
  <c r="I181" i="1"/>
  <c r="I180" i="1" s="1"/>
  <c r="H181" i="1"/>
  <c r="H180" i="1" s="1"/>
  <c r="I177" i="1"/>
  <c r="I176" i="1" s="1"/>
  <c r="H177" i="1"/>
  <c r="H176" i="1" s="1"/>
  <c r="I169" i="1"/>
  <c r="H169" i="1"/>
  <c r="I165" i="1"/>
  <c r="H165" i="1"/>
  <c r="I163" i="1"/>
  <c r="H163" i="1"/>
  <c r="I153" i="1"/>
  <c r="I152" i="1" s="1"/>
  <c r="H153" i="1"/>
  <c r="H152" i="1" s="1"/>
  <c r="I149" i="1"/>
  <c r="I148" i="1" s="1"/>
  <c r="H149" i="1"/>
  <c r="H148" i="1" s="1"/>
  <c r="I141" i="1"/>
  <c r="H141" i="1"/>
  <c r="I136" i="1"/>
  <c r="H136" i="1"/>
  <c r="I131" i="1"/>
  <c r="H131" i="1"/>
  <c r="I126" i="1"/>
  <c r="H126" i="1"/>
  <c r="I122" i="1"/>
  <c r="H122" i="1"/>
  <c r="I119" i="1"/>
  <c r="H119" i="1"/>
  <c r="I116" i="1"/>
  <c r="I115" i="1" s="1"/>
  <c r="I114" i="1" s="1"/>
  <c r="H116" i="1"/>
  <c r="H115" i="1" s="1"/>
  <c r="H114" i="1" s="1"/>
  <c r="I112" i="1"/>
  <c r="I111" i="1" s="1"/>
  <c r="I110" i="1" s="1"/>
  <c r="H112" i="1"/>
  <c r="H111" i="1" s="1"/>
  <c r="H110" i="1" s="1"/>
  <c r="I107" i="1"/>
  <c r="H107" i="1"/>
  <c r="I106" i="1"/>
  <c r="I105" i="1" s="1"/>
  <c r="H106" i="1"/>
  <c r="H105" i="1" s="1"/>
  <c r="I103" i="1"/>
  <c r="I102" i="1" s="1"/>
  <c r="I101" i="1" s="1"/>
  <c r="H103" i="1"/>
  <c r="H102" i="1" s="1"/>
  <c r="H101" i="1" s="1"/>
  <c r="I99" i="1"/>
  <c r="I98" i="1" s="1"/>
  <c r="H99" i="1"/>
  <c r="H98" i="1" s="1"/>
  <c r="I96" i="1"/>
  <c r="I95" i="1" s="1"/>
  <c r="H96" i="1"/>
  <c r="H95" i="1" s="1"/>
  <c r="I92" i="1"/>
  <c r="I91" i="1" s="1"/>
  <c r="H92" i="1"/>
  <c r="H91" i="1" s="1"/>
  <c r="I88" i="1"/>
  <c r="I87" i="1" s="1"/>
  <c r="H88" i="1"/>
  <c r="H87" i="1" s="1"/>
  <c r="I85" i="1"/>
  <c r="I84" i="1" s="1"/>
  <c r="H85" i="1"/>
  <c r="H84" i="1" s="1"/>
  <c r="I80" i="1"/>
  <c r="I79" i="1" s="1"/>
  <c r="H80" i="1"/>
  <c r="H79" i="1" s="1"/>
  <c r="I78" i="1"/>
  <c r="H78" i="1"/>
  <c r="I76" i="1"/>
  <c r="I75" i="1" s="1"/>
  <c r="H76" i="1"/>
  <c r="H75" i="1" s="1"/>
  <c r="I73" i="1"/>
  <c r="I72" i="1" s="1"/>
  <c r="I71" i="1" s="1"/>
  <c r="H73" i="1"/>
  <c r="H72" i="1" s="1"/>
  <c r="H71" i="1" s="1"/>
  <c r="I68" i="1"/>
  <c r="H68" i="1"/>
  <c r="I65" i="1"/>
  <c r="H65" i="1"/>
  <c r="I59" i="1"/>
  <c r="I58" i="1" s="1"/>
  <c r="H59" i="1"/>
  <c r="H58" i="1" s="1"/>
  <c r="I55" i="1"/>
  <c r="H55" i="1"/>
  <c r="I50" i="1"/>
  <c r="H50" i="1"/>
  <c r="I48" i="1"/>
  <c r="H48" i="1"/>
  <c r="I45" i="1"/>
  <c r="I44" i="1" s="1"/>
  <c r="H45" i="1"/>
  <c r="H44" i="1" s="1"/>
  <c r="I41" i="1"/>
  <c r="H41" i="1"/>
  <c r="I33" i="1"/>
  <c r="H33" i="1"/>
  <c r="I22" i="1"/>
  <c r="H22" i="1"/>
  <c r="I19" i="1"/>
  <c r="H19" i="1"/>
  <c r="G916" i="1"/>
  <c r="G915" i="1" s="1"/>
  <c r="G913" i="1"/>
  <c r="G912" i="1" s="1"/>
  <c r="G911" i="1" s="1"/>
  <c r="G907" i="1"/>
  <c r="G906" i="1"/>
  <c r="G904" i="1"/>
  <c r="G903" i="1" s="1"/>
  <c r="G902" i="1" s="1"/>
  <c r="G898" i="1"/>
  <c r="G897" i="1" s="1"/>
  <c r="G896" i="1" s="1"/>
  <c r="G895" i="1" s="1"/>
  <c r="G893" i="1"/>
  <c r="G892" i="1" s="1"/>
  <c r="G891" i="1" s="1"/>
  <c r="G888" i="1"/>
  <c r="G887" i="1" s="1"/>
  <c r="G886" i="1" s="1"/>
  <c r="G883" i="1"/>
  <c r="G882" i="1" s="1"/>
  <c r="G881" i="1" s="1"/>
  <c r="J881" i="1" s="1"/>
  <c r="G878" i="1"/>
  <c r="G875" i="1" s="1"/>
  <c r="G872" i="1"/>
  <c r="G871" i="1" s="1"/>
  <c r="G870" i="1" s="1"/>
  <c r="G868" i="1"/>
  <c r="G866" i="1"/>
  <c r="G865" i="1" s="1"/>
  <c r="G864" i="1" s="1"/>
  <c r="G863" i="1" s="1"/>
  <c r="G860" i="1"/>
  <c r="G857" i="1"/>
  <c r="G851" i="1"/>
  <c r="G846" i="1"/>
  <c r="G840" i="1"/>
  <c r="G839" i="1" s="1"/>
  <c r="G834" i="1"/>
  <c r="G831" i="1"/>
  <c r="G830" i="1" s="1"/>
  <c r="G829" i="1" s="1"/>
  <c r="G825" i="1"/>
  <c r="G824" i="1" s="1"/>
  <c r="G823" i="1" s="1"/>
  <c r="G822" i="1" s="1"/>
  <c r="G821" i="1" s="1"/>
  <c r="G818" i="1"/>
  <c r="G813" i="1"/>
  <c r="G804" i="1"/>
  <c r="G803" i="1" s="1"/>
  <c r="G800" i="1"/>
  <c r="G798" i="1"/>
  <c r="G795" i="1"/>
  <c r="G793" i="1"/>
  <c r="G790" i="1"/>
  <c r="G787" i="1"/>
  <c r="G786" i="1" s="1"/>
  <c r="G784" i="1"/>
  <c r="G783" i="1" s="1"/>
  <c r="G781" i="1"/>
  <c r="G780" i="1" s="1"/>
  <c r="G778" i="1"/>
  <c r="G777" i="1" s="1"/>
  <c r="G774" i="1"/>
  <c r="G773" i="1" s="1"/>
  <c r="G771" i="1"/>
  <c r="G770" i="1"/>
  <c r="G763" i="1"/>
  <c r="G762" i="1" s="1"/>
  <c r="G758" i="1"/>
  <c r="G752" i="1"/>
  <c r="G749" i="1"/>
  <c r="G743" i="1"/>
  <c r="G741" i="1"/>
  <c r="G739" i="1"/>
  <c r="G737" i="1"/>
  <c r="G735" i="1"/>
  <c r="G733" i="1"/>
  <c r="G730" i="1"/>
  <c r="G724" i="1"/>
  <c r="G723" i="1" s="1"/>
  <c r="G720" i="1"/>
  <c r="G718" i="1" s="1"/>
  <c r="G714" i="1"/>
  <c r="G712" i="1" s="1"/>
  <c r="G707" i="1"/>
  <c r="G706" i="1" s="1"/>
  <c r="G705" i="1" s="1"/>
  <c r="G704" i="1" s="1"/>
  <c r="G703" i="1" s="1"/>
  <c r="G701" i="1"/>
  <c r="G700" i="1" s="1"/>
  <c r="G699" i="1" s="1"/>
  <c r="G696" i="1"/>
  <c r="G694" i="1"/>
  <c r="G691" i="1"/>
  <c r="G689" i="1"/>
  <c r="G688" i="1" s="1"/>
  <c r="G685" i="1"/>
  <c r="G684" i="1"/>
  <c r="G683" i="1" s="1"/>
  <c r="G676" i="1"/>
  <c r="G675" i="1" s="1"/>
  <c r="G674" i="1" s="1"/>
  <c r="G673" i="1" s="1"/>
  <c r="G668" i="1"/>
  <c r="G667" i="1" s="1"/>
  <c r="G665" i="1"/>
  <c r="G664" i="1" s="1"/>
  <c r="G663" i="1" s="1"/>
  <c r="G658" i="1"/>
  <c r="G656" i="1"/>
  <c r="G649" i="1"/>
  <c r="G646" i="1"/>
  <c r="G641" i="1"/>
  <c r="G640" i="1" s="1"/>
  <c r="G639" i="1" s="1"/>
  <c r="G637" i="1"/>
  <c r="G636" i="1"/>
  <c r="G635" i="1" s="1"/>
  <c r="G632" i="1"/>
  <c r="G630" i="1"/>
  <c r="G627" i="1"/>
  <c r="G626" i="1" s="1"/>
  <c r="G625" i="1" s="1"/>
  <c r="G623" i="1"/>
  <c r="G619" i="1"/>
  <c r="G618" i="1" s="1"/>
  <c r="G615" i="1"/>
  <c r="G613" i="1"/>
  <c r="G611" i="1"/>
  <c r="G608" i="1"/>
  <c r="G606" i="1"/>
  <c r="G604" i="1"/>
  <c r="G600" i="1"/>
  <c r="G598" i="1"/>
  <c r="G596" i="1"/>
  <c r="G594" i="1"/>
  <c r="G592" i="1"/>
  <c r="G589" i="1"/>
  <c r="G583" i="1"/>
  <c r="G582" i="1" s="1"/>
  <c r="G581" i="1" s="1"/>
  <c r="G577" i="1"/>
  <c r="G575" i="1"/>
  <c r="G573" i="1"/>
  <c r="G571" i="1"/>
  <c r="G569" i="1"/>
  <c r="G561" i="1"/>
  <c r="G560" i="1" s="1"/>
  <c r="G559" i="1" s="1"/>
  <c r="G558" i="1" s="1"/>
  <c r="G557" i="1" s="1"/>
  <c r="G556" i="1" s="1"/>
  <c r="G554" i="1"/>
  <c r="G553" i="1"/>
  <c r="G552" i="1" s="1"/>
  <c r="G551" i="1" s="1"/>
  <c r="G549" i="1"/>
  <c r="G548" i="1" s="1"/>
  <c r="G547" i="1" s="1"/>
  <c r="G546" i="1" s="1"/>
  <c r="G544" i="1"/>
  <c r="G543" i="1" s="1"/>
  <c r="G542" i="1" s="1"/>
  <c r="G541" i="1" s="1"/>
  <c r="G538" i="1"/>
  <c r="G537" i="1" s="1"/>
  <c r="G535" i="1"/>
  <c r="G534" i="1" s="1"/>
  <c r="G533" i="1" s="1"/>
  <c r="G532" i="1" s="1"/>
  <c r="G529" i="1"/>
  <c r="G527" i="1"/>
  <c r="G526" i="1"/>
  <c r="G525" i="1" s="1"/>
  <c r="G524" i="1" s="1"/>
  <c r="G523" i="1" s="1"/>
  <c r="G521" i="1"/>
  <c r="G519" i="1" s="1"/>
  <c r="G518" i="1" s="1"/>
  <c r="G517" i="1" s="1"/>
  <c r="G513" i="1"/>
  <c r="G510" i="1"/>
  <c r="G507" i="1"/>
  <c r="G504" i="1"/>
  <c r="G503" i="1" s="1"/>
  <c r="G500" i="1"/>
  <c r="G497" i="1"/>
  <c r="G493" i="1"/>
  <c r="G488" i="1"/>
  <c r="G487" i="1"/>
  <c r="G486" i="1" s="1"/>
  <c r="G481" i="1"/>
  <c r="G479" i="1"/>
  <c r="G473" i="1"/>
  <c r="G471" i="1"/>
  <c r="G470" i="1"/>
  <c r="G469" i="1" s="1"/>
  <c r="G468" i="1" s="1"/>
  <c r="G467" i="1" s="1"/>
  <c r="G464" i="1"/>
  <c r="G463" i="1"/>
  <c r="G462" i="1" s="1"/>
  <c r="G461" i="1" s="1"/>
  <c r="G460" i="1" s="1"/>
  <c r="G459" i="1" s="1"/>
  <c r="G457" i="1"/>
  <c r="G452" i="1"/>
  <c r="G445" i="1"/>
  <c r="G444" i="1" s="1"/>
  <c r="G443" i="1" s="1"/>
  <c r="G442" i="1" s="1"/>
  <c r="G440" i="1"/>
  <c r="G439" i="1"/>
  <c r="G438" i="1" s="1"/>
  <c r="G433" i="1"/>
  <c r="G432" i="1" s="1"/>
  <c r="G431" i="1" s="1"/>
  <c r="G430" i="1" s="1"/>
  <c r="G425" i="1"/>
  <c r="G424" i="1" s="1"/>
  <c r="G422" i="1"/>
  <c r="G421" i="1" s="1"/>
  <c r="G420" i="1" s="1"/>
  <c r="G418" i="1"/>
  <c r="G417" i="1" s="1"/>
  <c r="G415" i="1"/>
  <c r="G414" i="1" s="1"/>
  <c r="G410" i="1"/>
  <c r="G405" i="1"/>
  <c r="G394" i="1"/>
  <c r="G391" i="1"/>
  <c r="G389" i="1"/>
  <c r="G384" i="1"/>
  <c r="G383" i="1" s="1"/>
  <c r="G382" i="1" s="1"/>
  <c r="G379" i="1"/>
  <c r="G378" i="1"/>
  <c r="G377" i="1" s="1"/>
  <c r="G373" i="1"/>
  <c r="G372" i="1"/>
  <c r="G370" i="1" s="1"/>
  <c r="G369" i="1"/>
  <c r="G367" i="1" s="1"/>
  <c r="G361" i="1"/>
  <c r="G360" i="1" s="1"/>
  <c r="G354" i="1"/>
  <c r="G351" i="1"/>
  <c r="G347" i="1"/>
  <c r="G342" i="1"/>
  <c r="G341" i="1" s="1"/>
  <c r="G340" i="1" s="1"/>
  <c r="G337" i="1"/>
  <c r="G336" i="1" s="1"/>
  <c r="G334" i="1"/>
  <c r="G333" i="1" s="1"/>
  <c r="G331" i="1"/>
  <c r="G329" i="1"/>
  <c r="G327" i="1"/>
  <c r="G325" i="1"/>
  <c r="G323" i="1"/>
  <c r="G321" i="1"/>
  <c r="G319" i="1"/>
  <c r="G316" i="1"/>
  <c r="G314" i="1"/>
  <c r="G312" i="1"/>
  <c r="G310" i="1"/>
  <c r="G304" i="1"/>
  <c r="G303" i="1" s="1"/>
  <c r="G301" i="1"/>
  <c r="G298" i="1"/>
  <c r="G296" i="1"/>
  <c r="G295" i="1"/>
  <c r="G294" i="1" s="1"/>
  <c r="G292" i="1"/>
  <c r="G284" i="1"/>
  <c r="G283" i="1" s="1"/>
  <c r="G281" i="1"/>
  <c r="G280" i="1" s="1"/>
  <c r="G279" i="1" s="1"/>
  <c r="G278" i="1" s="1"/>
  <c r="G272" i="1"/>
  <c r="G267" i="1"/>
  <c r="G262" i="1"/>
  <c r="G258" i="1"/>
  <c r="G257" i="1" s="1"/>
  <c r="G256" i="1" s="1"/>
  <c r="G255" i="1" s="1"/>
  <c r="G253" i="1"/>
  <c r="G252" i="1" s="1"/>
  <c r="G251" i="1" s="1"/>
  <c r="G250" i="1" s="1"/>
  <c r="G247" i="1"/>
  <c r="G245" i="1"/>
  <c r="G241" i="1"/>
  <c r="G239" i="1"/>
  <c r="G234" i="1"/>
  <c r="G232" i="1"/>
  <c r="G230" i="1"/>
  <c r="G226" i="1"/>
  <c r="G225" i="1" s="1"/>
  <c r="G224" i="1" s="1"/>
  <c r="G223" i="1" s="1"/>
  <c r="G219" i="1"/>
  <c r="G218" i="1" s="1"/>
  <c r="G216" i="1"/>
  <c r="G215" i="1" s="1"/>
  <c r="G214" i="1" s="1"/>
  <c r="G212" i="1"/>
  <c r="G211" i="1" s="1"/>
  <c r="G210" i="1" s="1"/>
  <c r="G208" i="1"/>
  <c r="G207" i="1" s="1"/>
  <c r="G204" i="1"/>
  <c r="G203" i="1" s="1"/>
  <c r="G199" i="1"/>
  <c r="G198" i="1" s="1"/>
  <c r="G196" i="1"/>
  <c r="G195" i="1" s="1"/>
  <c r="G194" i="1" s="1"/>
  <c r="G192" i="1"/>
  <c r="G191" i="1" s="1"/>
  <c r="G190" i="1" s="1"/>
  <c r="G189" i="1" s="1"/>
  <c r="G186" i="1"/>
  <c r="G185" i="1" s="1"/>
  <c r="G184" i="1" s="1"/>
  <c r="G181" i="1"/>
  <c r="G180" i="1" s="1"/>
  <c r="G177" i="1"/>
  <c r="G176" i="1" s="1"/>
  <c r="G169" i="1"/>
  <c r="G165" i="1"/>
  <c r="G163" i="1"/>
  <c r="G153" i="1"/>
  <c r="G152" i="1" s="1"/>
  <c r="G149" i="1"/>
  <c r="G148" i="1" s="1"/>
  <c r="G141" i="1"/>
  <c r="G136" i="1"/>
  <c r="G131" i="1"/>
  <c r="G126" i="1"/>
  <c r="G122" i="1"/>
  <c r="G119" i="1"/>
  <c r="G116" i="1"/>
  <c r="G115" i="1" s="1"/>
  <c r="G114" i="1" s="1"/>
  <c r="G112" i="1"/>
  <c r="G111" i="1" s="1"/>
  <c r="G110" i="1" s="1"/>
  <c r="G107" i="1"/>
  <c r="G106" i="1" s="1"/>
  <c r="G105" i="1" s="1"/>
  <c r="G103" i="1"/>
  <c r="G102" i="1" s="1"/>
  <c r="G101" i="1" s="1"/>
  <c r="G99" i="1"/>
  <c r="G98" i="1" s="1"/>
  <c r="G96" i="1"/>
  <c r="G95" i="1" s="1"/>
  <c r="G92" i="1"/>
  <c r="G91" i="1"/>
  <c r="G88" i="1"/>
  <c r="G87" i="1" s="1"/>
  <c r="G85" i="1"/>
  <c r="G84" i="1" s="1"/>
  <c r="G80" i="1"/>
  <c r="G78" i="1" s="1"/>
  <c r="G76" i="1"/>
  <c r="G75" i="1" s="1"/>
  <c r="G73" i="1"/>
  <c r="G72" i="1" s="1"/>
  <c r="G71" i="1" s="1"/>
  <c r="G68" i="1"/>
  <c r="G65" i="1"/>
  <c r="G59" i="1"/>
  <c r="G58" i="1" s="1"/>
  <c r="G55" i="1"/>
  <c r="G50" i="1"/>
  <c r="G48" i="1"/>
  <c r="G45" i="1"/>
  <c r="G44" i="1" s="1"/>
  <c r="G41" i="1"/>
  <c r="G33" i="1"/>
  <c r="G26" i="1"/>
  <c r="G22" i="1"/>
  <c r="G19" i="1"/>
  <c r="G617" i="1" l="1"/>
  <c r="G877" i="1"/>
  <c r="G876" i="1" s="1"/>
  <c r="H346" i="1"/>
  <c r="H345" i="1" s="1"/>
  <c r="H344" i="1" s="1"/>
  <c r="I506" i="1"/>
  <c r="G238" i="1"/>
  <c r="G237" i="1" s="1"/>
  <c r="G236" i="1" s="1"/>
  <c r="G261" i="1"/>
  <c r="G260" i="1" s="1"/>
  <c r="I833" i="1"/>
  <c r="H451" i="1"/>
  <c r="G413" i="1"/>
  <c r="G451" i="1"/>
  <c r="G629" i="1"/>
  <c r="I470" i="1"/>
  <c r="I469" i="1" s="1"/>
  <c r="I468" i="1" s="1"/>
  <c r="I467" i="1" s="1"/>
  <c r="H261" i="1"/>
  <c r="H260" i="1" s="1"/>
  <c r="I492" i="1"/>
  <c r="I491" i="1" s="1"/>
  <c r="I490" i="1" s="1"/>
  <c r="I485" i="1" s="1"/>
  <c r="I484" i="1" s="1"/>
  <c r="H769" i="1"/>
  <c r="H478" i="1"/>
  <c r="H477" i="1" s="1"/>
  <c r="H476" i="1" s="1"/>
  <c r="H475" i="1" s="1"/>
  <c r="I413" i="1"/>
  <c r="I911" i="1"/>
  <c r="J912" i="1"/>
  <c r="K912" i="1"/>
  <c r="G309" i="1"/>
  <c r="G308" i="1" s="1"/>
  <c r="G307" i="1" s="1"/>
  <c r="G306" i="1" s="1"/>
  <c r="G603" i="1"/>
  <c r="G602" i="1" s="1"/>
  <c r="H629" i="1"/>
  <c r="I915" i="1"/>
  <c r="K888" i="1"/>
  <c r="G54" i="1"/>
  <c r="G53" i="1" s="1"/>
  <c r="G291" i="1"/>
  <c r="G290" i="1" s="1"/>
  <c r="G289" i="1" s="1"/>
  <c r="G288" i="1" s="1"/>
  <c r="G910" i="1"/>
  <c r="G909" i="1" s="1"/>
  <c r="G229" i="1"/>
  <c r="G359" i="1"/>
  <c r="G358" i="1" s="1"/>
  <c r="G357" i="1" s="1"/>
  <c r="H83" i="1"/>
  <c r="I346" i="1"/>
  <c r="I345" i="1" s="1"/>
  <c r="I339" i="1" s="1"/>
  <c r="I588" i="1"/>
  <c r="I587" i="1" s="1"/>
  <c r="I617" i="1"/>
  <c r="I645" i="1"/>
  <c r="I644" i="1" s="1"/>
  <c r="I643" i="1" s="1"/>
  <c r="I634" i="1" s="1"/>
  <c r="I769" i="1"/>
  <c r="H865" i="1"/>
  <c r="H864" i="1" s="1"/>
  <c r="H863" i="1" s="1"/>
  <c r="H862" i="1" s="1"/>
  <c r="H854" i="1" s="1"/>
  <c r="K904" i="1"/>
  <c r="K887" i="1"/>
  <c r="K883" i="1"/>
  <c r="I25" i="1"/>
  <c r="I18" i="1" s="1"/>
  <c r="I17" i="1" s="1"/>
  <c r="I16" i="1" s="1"/>
  <c r="I15" i="1" s="1"/>
  <c r="G478" i="1"/>
  <c r="G477" i="1" s="1"/>
  <c r="G476" i="1" s="1"/>
  <c r="G475" i="1" s="1"/>
  <c r="I83" i="1"/>
  <c r="H309" i="1"/>
  <c r="H308" i="1" s="1"/>
  <c r="H307" i="1" s="1"/>
  <c r="H306" i="1" s="1"/>
  <c r="H492" i="1"/>
  <c r="H491" i="1" s="1"/>
  <c r="H490" i="1" s="1"/>
  <c r="H712" i="1"/>
  <c r="I865" i="1"/>
  <c r="I864" i="1" s="1"/>
  <c r="I863" i="1" s="1"/>
  <c r="I862" i="1" s="1"/>
  <c r="I854" i="1" s="1"/>
  <c r="J891" i="1"/>
  <c r="K907" i="1"/>
  <c r="K913" i="1"/>
  <c r="J887" i="1"/>
  <c r="J883" i="1"/>
  <c r="J913" i="1"/>
  <c r="K903" i="1"/>
  <c r="K886" i="1"/>
  <c r="K882" i="1"/>
  <c r="I901" i="1"/>
  <c r="I900" i="1" s="1"/>
  <c r="J900" i="1" s="1"/>
  <c r="G711" i="1"/>
  <c r="I478" i="1"/>
  <c r="I477" i="1" s="1"/>
  <c r="I476" i="1" s="1"/>
  <c r="I475" i="1" s="1"/>
  <c r="I466" i="1" s="1"/>
  <c r="I526" i="1"/>
  <c r="I525" i="1" s="1"/>
  <c r="I524" i="1" s="1"/>
  <c r="I523" i="1" s="1"/>
  <c r="K895" i="1"/>
  <c r="J903" i="1"/>
  <c r="J882" i="1"/>
  <c r="G645" i="1"/>
  <c r="G644" i="1" s="1"/>
  <c r="G643" i="1" s="1"/>
  <c r="G634" i="1" s="1"/>
  <c r="G719" i="1"/>
  <c r="G901" i="1"/>
  <c r="G900" i="1" s="1"/>
  <c r="H526" i="1"/>
  <c r="H525" i="1" s="1"/>
  <c r="H524" i="1" s="1"/>
  <c r="H523" i="1" s="1"/>
  <c r="I603" i="1"/>
  <c r="I602" i="1" s="1"/>
  <c r="K902" i="1"/>
  <c r="G437" i="1"/>
  <c r="G436" i="1" s="1"/>
  <c r="G710" i="1"/>
  <c r="G709" i="1" s="1"/>
  <c r="H413" i="1"/>
  <c r="I531" i="1"/>
  <c r="H531" i="1"/>
  <c r="G388" i="1"/>
  <c r="G387" i="1" s="1"/>
  <c r="G531" i="1"/>
  <c r="G516" i="1" s="1"/>
  <c r="G862" i="1"/>
  <c r="G40" i="1"/>
  <c r="G39" i="1" s="1"/>
  <c r="G79" i="1"/>
  <c r="G346" i="1"/>
  <c r="G345" i="1" s="1"/>
  <c r="G339" i="1" s="1"/>
  <c r="G506" i="1"/>
  <c r="G713" i="1"/>
  <c r="G776" i="1"/>
  <c r="G856" i="1"/>
  <c r="G855" i="1" s="1"/>
  <c r="G854" i="1" s="1"/>
  <c r="I40" i="1"/>
  <c r="I39" i="1" s="1"/>
  <c r="I54" i="1"/>
  <c r="I53" i="1" s="1"/>
  <c r="I238" i="1"/>
  <c r="I237" i="1" s="1"/>
  <c r="I236" i="1" s="1"/>
  <c r="I359" i="1"/>
  <c r="I358" i="1" s="1"/>
  <c r="I357" i="1" s="1"/>
  <c r="I519" i="1"/>
  <c r="I518" i="1" s="1"/>
  <c r="I517" i="1" s="1"/>
  <c r="I540" i="1"/>
  <c r="H540" i="1"/>
  <c r="I568" i="1"/>
  <c r="I567" i="1" s="1"/>
  <c r="I566" i="1" s="1"/>
  <c r="I565" i="1" s="1"/>
  <c r="I564" i="1" s="1"/>
  <c r="I687" i="1"/>
  <c r="I729" i="1"/>
  <c r="I728" i="1" s="1"/>
  <c r="I727" i="1" s="1"/>
  <c r="I726" i="1" s="1"/>
  <c r="G244" i="1"/>
  <c r="G243" i="1" s="1"/>
  <c r="G277" i="1"/>
  <c r="G366" i="1"/>
  <c r="G365" i="1" s="1"/>
  <c r="G364" i="1" s="1"/>
  <c r="G363" i="1" s="1"/>
  <c r="G466" i="1"/>
  <c r="G202" i="1"/>
  <c r="G201" i="1" s="1"/>
  <c r="G492" i="1"/>
  <c r="G491" i="1" s="1"/>
  <c r="G490" i="1" s="1"/>
  <c r="G568" i="1"/>
  <c r="G567" i="1" s="1"/>
  <c r="G566" i="1" s="1"/>
  <c r="G565" i="1" s="1"/>
  <c r="G564" i="1" s="1"/>
  <c r="G588" i="1"/>
  <c r="G587" i="1" s="1"/>
  <c r="G687" i="1"/>
  <c r="G682" i="1" s="1"/>
  <c r="G681" i="1" s="1"/>
  <c r="G680" i="1" s="1"/>
  <c r="G833" i="1"/>
  <c r="G828" i="1" s="1"/>
  <c r="G827" i="1" s="1"/>
  <c r="H40" i="1"/>
  <c r="H39" i="1" s="1"/>
  <c r="H54" i="1"/>
  <c r="H53" i="1" s="1"/>
  <c r="H238" i="1"/>
  <c r="H237" i="1" s="1"/>
  <c r="H236" i="1" s="1"/>
  <c r="H291" i="1"/>
  <c r="H290" i="1" s="1"/>
  <c r="H289" i="1" s="1"/>
  <c r="H288" i="1" s="1"/>
  <c r="H359" i="1"/>
  <c r="H358" i="1" s="1"/>
  <c r="H357" i="1" s="1"/>
  <c r="I388" i="1"/>
  <c r="I387" i="1" s="1"/>
  <c r="I381" i="1" s="1"/>
  <c r="I376" i="1" s="1"/>
  <c r="I451" i="1"/>
  <c r="H506" i="1"/>
  <c r="H519" i="1"/>
  <c r="H518" i="1" s="1"/>
  <c r="H517" i="1" s="1"/>
  <c r="H568" i="1"/>
  <c r="H567" i="1" s="1"/>
  <c r="H566" i="1" s="1"/>
  <c r="H565" i="1" s="1"/>
  <c r="H564" i="1" s="1"/>
  <c r="H687" i="1"/>
  <c r="H682" i="1" s="1"/>
  <c r="H681" i="1" s="1"/>
  <c r="H680" i="1" s="1"/>
  <c r="H729" i="1"/>
  <c r="H728" i="1" s="1"/>
  <c r="H727" i="1" s="1"/>
  <c r="H726" i="1" s="1"/>
  <c r="H833" i="1"/>
  <c r="H828" i="1" s="1"/>
  <c r="H827" i="1" s="1"/>
  <c r="G25" i="1"/>
  <c r="G18" i="1" s="1"/>
  <c r="G17" i="1" s="1"/>
  <c r="G16" i="1" s="1"/>
  <c r="G15" i="1" s="1"/>
  <c r="J15" i="1" s="1"/>
  <c r="G540" i="1"/>
  <c r="G698" i="1"/>
  <c r="G729" i="1"/>
  <c r="G728" i="1" s="1"/>
  <c r="G727" i="1" s="1"/>
  <c r="G726" i="1" s="1"/>
  <c r="G748" i="1"/>
  <c r="G747" i="1" s="1"/>
  <c r="G746" i="1" s="1"/>
  <c r="G745" i="1" s="1"/>
  <c r="G769" i="1"/>
  <c r="I229" i="1"/>
  <c r="H388" i="1"/>
  <c r="H387" i="1" s="1"/>
  <c r="H381" i="1" s="1"/>
  <c r="H376" i="1" s="1"/>
  <c r="H466" i="1"/>
  <c r="I682" i="1"/>
  <c r="I681" i="1" s="1"/>
  <c r="I680" i="1" s="1"/>
  <c r="G83" i="1"/>
  <c r="H229" i="1"/>
  <c r="I516" i="1"/>
  <c r="H588" i="1"/>
  <c r="H587" i="1" s="1"/>
  <c r="H25" i="1"/>
  <c r="H18" i="1" s="1"/>
  <c r="H17" i="1" s="1"/>
  <c r="H16" i="1" s="1"/>
  <c r="H15" i="1" s="1"/>
  <c r="I748" i="1"/>
  <c r="I747" i="1" s="1"/>
  <c r="I746" i="1" s="1"/>
  <c r="I745" i="1" s="1"/>
  <c r="H748" i="1"/>
  <c r="H747" i="1" s="1"/>
  <c r="H746" i="1" s="1"/>
  <c r="H745" i="1" s="1"/>
  <c r="I291" i="1"/>
  <c r="I290" i="1" s="1"/>
  <c r="I289" i="1" s="1"/>
  <c r="I288" i="1" s="1"/>
  <c r="J901" i="1"/>
  <c r="H906" i="1"/>
  <c r="K906" i="1" s="1"/>
  <c r="K898" i="1"/>
  <c r="K896" i="1"/>
  <c r="J897" i="1"/>
  <c r="J895" i="1"/>
  <c r="K897" i="1"/>
  <c r="J898" i="1"/>
  <c r="J896" i="1"/>
  <c r="K893" i="1"/>
  <c r="K891" i="1"/>
  <c r="J892" i="1"/>
  <c r="K892" i="1"/>
  <c r="J893" i="1"/>
  <c r="I828" i="1"/>
  <c r="I827" i="1" s="1"/>
  <c r="I711" i="1"/>
  <c r="I710" i="1" s="1"/>
  <c r="I719" i="1"/>
  <c r="H718" i="1"/>
  <c r="H711" i="1" s="1"/>
  <c r="H710" i="1" s="1"/>
  <c r="H645" i="1"/>
  <c r="H644" i="1" s="1"/>
  <c r="H643" i="1" s="1"/>
  <c r="H634" i="1" s="1"/>
  <c r="H603" i="1"/>
  <c r="H602" i="1" s="1"/>
  <c r="I437" i="1"/>
  <c r="I436" i="1" s="1"/>
  <c r="I366" i="1"/>
  <c r="I365" i="1" s="1"/>
  <c r="I364" i="1" s="1"/>
  <c r="I363" i="1" s="1"/>
  <c r="I309" i="1"/>
  <c r="I308" i="1" s="1"/>
  <c r="I307" i="1" s="1"/>
  <c r="I306" i="1" s="1"/>
  <c r="I244" i="1"/>
  <c r="I243" i="1" s="1"/>
  <c r="H244" i="1"/>
  <c r="H243" i="1" s="1"/>
  <c r="I344" i="1"/>
  <c r="I118" i="1"/>
  <c r="I82" i="1" s="1"/>
  <c r="I175" i="1"/>
  <c r="I174" i="1" s="1"/>
  <c r="I173" i="1" s="1"/>
  <c r="I188" i="1"/>
  <c r="I202" i="1"/>
  <c r="I201" i="1" s="1"/>
  <c r="I222" i="1"/>
  <c r="I249" i="1"/>
  <c r="I277" i="1"/>
  <c r="H366" i="1"/>
  <c r="H365" i="1" s="1"/>
  <c r="H364" i="1" s="1"/>
  <c r="H363" i="1" s="1"/>
  <c r="H437" i="1"/>
  <c r="H436" i="1" s="1"/>
  <c r="H516" i="1"/>
  <c r="I776" i="1"/>
  <c r="I789" i="1"/>
  <c r="I880" i="1"/>
  <c r="H339" i="1"/>
  <c r="H118" i="1"/>
  <c r="H175" i="1"/>
  <c r="H174" i="1" s="1"/>
  <c r="H173" i="1" s="1"/>
  <c r="H188" i="1"/>
  <c r="H202" i="1"/>
  <c r="H201" i="1" s="1"/>
  <c r="H222" i="1"/>
  <c r="H249" i="1"/>
  <c r="H277" i="1"/>
  <c r="I586" i="1"/>
  <c r="I580" i="1" s="1"/>
  <c r="H776" i="1"/>
  <c r="H789" i="1"/>
  <c r="H880" i="1"/>
  <c r="I698" i="1"/>
  <c r="H698" i="1"/>
  <c r="I875" i="1"/>
  <c r="H875" i="1"/>
  <c r="G344" i="1"/>
  <c r="G188" i="1"/>
  <c r="G222" i="1"/>
  <c r="G221" i="1" s="1"/>
  <c r="G249" i="1"/>
  <c r="G485" i="1"/>
  <c r="G484" i="1" s="1"/>
  <c r="G82" i="1"/>
  <c r="G118" i="1"/>
  <c r="G175" i="1"/>
  <c r="G174" i="1" s="1"/>
  <c r="G173" i="1" s="1"/>
  <c r="G789" i="1"/>
  <c r="G880" i="1"/>
  <c r="G874" i="1" s="1"/>
  <c r="G520" i="1"/>
  <c r="G287" i="1" l="1"/>
  <c r="G286" i="1" s="1"/>
  <c r="H485" i="1"/>
  <c r="H484" i="1" s="1"/>
  <c r="I183" i="1"/>
  <c r="G435" i="1"/>
  <c r="G586" i="1"/>
  <c r="G580" i="1" s="1"/>
  <c r="H82" i="1"/>
  <c r="H38" i="1" s="1"/>
  <c r="L173" i="1"/>
  <c r="G381" i="1"/>
  <c r="G376" i="1" s="1"/>
  <c r="H435" i="1"/>
  <c r="K915" i="1"/>
  <c r="J915" i="1"/>
  <c r="G768" i="1"/>
  <c r="G767" i="1" s="1"/>
  <c r="G766" i="1" s="1"/>
  <c r="G483" i="1"/>
  <c r="G183" i="1"/>
  <c r="H483" i="1"/>
  <c r="G826" i="1"/>
  <c r="I910" i="1"/>
  <c r="K911" i="1"/>
  <c r="J911" i="1"/>
  <c r="G38" i="1"/>
  <c r="I435" i="1"/>
  <c r="I709" i="1"/>
  <c r="I679" i="1" s="1"/>
  <c r="I483" i="1"/>
  <c r="H709" i="1"/>
  <c r="H679" i="1" s="1"/>
  <c r="G679" i="1"/>
  <c r="J880" i="1"/>
  <c r="I38" i="1"/>
  <c r="H586" i="1"/>
  <c r="H580" i="1" s="1"/>
  <c r="H579" i="1" s="1"/>
  <c r="H563" i="1" s="1"/>
  <c r="H901" i="1"/>
  <c r="I221" i="1"/>
  <c r="H221" i="1"/>
  <c r="I579" i="1"/>
  <c r="I563" i="1" s="1"/>
  <c r="H287" i="1"/>
  <c r="H286" i="1" s="1"/>
  <c r="H183" i="1"/>
  <c r="I287" i="1"/>
  <c r="I286" i="1" s="1"/>
  <c r="H874" i="1"/>
  <c r="H768" i="1"/>
  <c r="H767" i="1" s="1"/>
  <c r="H766" i="1" s="1"/>
  <c r="I874" i="1"/>
  <c r="I768" i="1"/>
  <c r="I767" i="1" s="1"/>
  <c r="I766" i="1" s="1"/>
  <c r="G37" i="1"/>
  <c r="G579" i="1"/>
  <c r="G563" i="1" s="1"/>
  <c r="G918" i="1" l="1"/>
  <c r="I909" i="1"/>
  <c r="J910" i="1"/>
  <c r="K910" i="1"/>
  <c r="I826" i="1"/>
  <c r="I37" i="1"/>
  <c r="I918" i="1" s="1"/>
  <c r="H37" i="1"/>
  <c r="H900" i="1"/>
  <c r="K900" i="1" s="1"/>
  <c r="K901" i="1"/>
  <c r="J909" i="1" l="1"/>
  <c r="K909" i="1"/>
  <c r="J918" i="1"/>
  <c r="I920" i="1"/>
  <c r="H826" i="1"/>
  <c r="H918" i="1" s="1"/>
  <c r="K918" i="1" l="1"/>
  <c r="H920" i="1"/>
  <c r="K877" i="1" l="1"/>
  <c r="J877" i="1"/>
  <c r="K876" i="1"/>
  <c r="J876" i="1"/>
  <c r="K874" i="1"/>
  <c r="J874" i="1"/>
  <c r="K873" i="1"/>
  <c r="J873" i="1"/>
  <c r="K872" i="1"/>
  <c r="J872" i="1"/>
  <c r="K871" i="1"/>
  <c r="J871" i="1"/>
  <c r="K870" i="1"/>
  <c r="J870" i="1"/>
  <c r="K869" i="1"/>
  <c r="J869" i="1"/>
  <c r="K866" i="1"/>
  <c r="J866" i="1"/>
  <c r="K865" i="1"/>
  <c r="J865" i="1"/>
  <c r="K863" i="1"/>
  <c r="J863" i="1"/>
  <c r="K861" i="1"/>
  <c r="J861" i="1"/>
  <c r="K860" i="1"/>
  <c r="J860" i="1"/>
  <c r="K858" i="1"/>
  <c r="J858" i="1"/>
  <c r="K856" i="1"/>
  <c r="J856" i="1"/>
  <c r="K855" i="1"/>
  <c r="J855" i="1"/>
  <c r="K852" i="1"/>
  <c r="J852" i="1"/>
  <c r="K848" i="1"/>
  <c r="J848" i="1"/>
  <c r="K841" i="1"/>
  <c r="J841" i="1"/>
  <c r="K840" i="1"/>
  <c r="J840" i="1"/>
  <c r="K839" i="1"/>
  <c r="J839" i="1"/>
  <c r="K838" i="1"/>
  <c r="J838" i="1"/>
  <c r="K835" i="1"/>
  <c r="J835" i="1"/>
  <c r="K834" i="1"/>
  <c r="J834" i="1"/>
  <c r="K833" i="1"/>
  <c r="J833" i="1"/>
  <c r="K832" i="1"/>
  <c r="J832" i="1"/>
  <c r="K830" i="1"/>
  <c r="J830" i="1"/>
  <c r="K829" i="1"/>
  <c r="J829" i="1"/>
  <c r="K828" i="1"/>
  <c r="J828" i="1"/>
  <c r="K827" i="1"/>
  <c r="J827" i="1"/>
  <c r="K826" i="1"/>
  <c r="J826" i="1"/>
  <c r="K824" i="1"/>
  <c r="J824" i="1"/>
  <c r="K823" i="1"/>
  <c r="J823" i="1"/>
  <c r="K818" i="1"/>
  <c r="J818" i="1"/>
  <c r="K813" i="1"/>
  <c r="J813" i="1"/>
  <c r="K809" i="1"/>
  <c r="J809" i="1"/>
  <c r="K807" i="1"/>
  <c r="J807" i="1"/>
  <c r="K805" i="1"/>
  <c r="J805" i="1"/>
  <c r="K803" i="1"/>
  <c r="J803" i="1"/>
  <c r="K801" i="1"/>
  <c r="J801" i="1"/>
  <c r="K799" i="1"/>
  <c r="J799" i="1"/>
  <c r="K797" i="1"/>
  <c r="J797" i="1"/>
  <c r="K791" i="1"/>
  <c r="J791" i="1"/>
  <c r="K788" i="1"/>
  <c r="J788" i="1"/>
  <c r="K787" i="1"/>
  <c r="J787" i="1"/>
  <c r="K783" i="1"/>
  <c r="J783" i="1"/>
  <c r="K782" i="1"/>
  <c r="J782" i="1"/>
  <c r="K781" i="1"/>
  <c r="J781" i="1"/>
  <c r="K774" i="1"/>
  <c r="J774" i="1"/>
  <c r="K768" i="1"/>
  <c r="J768" i="1"/>
  <c r="K763" i="1"/>
  <c r="J763" i="1"/>
  <c r="K761" i="1"/>
  <c r="J761" i="1"/>
  <c r="K757" i="1"/>
  <c r="J757" i="1"/>
  <c r="K749" i="1"/>
  <c r="J749" i="1"/>
  <c r="K748" i="1"/>
  <c r="J748" i="1"/>
  <c r="K743" i="1"/>
  <c r="J743" i="1"/>
  <c r="K742" i="1"/>
  <c r="J742" i="1"/>
  <c r="K739" i="1"/>
  <c r="J739" i="1"/>
  <c r="K735" i="1"/>
  <c r="J735" i="1"/>
  <c r="K734" i="1"/>
  <c r="J734" i="1"/>
  <c r="K733" i="1"/>
  <c r="J733" i="1"/>
  <c r="K732" i="1"/>
  <c r="J732" i="1"/>
  <c r="K730" i="1"/>
  <c r="J730" i="1"/>
  <c r="K729" i="1"/>
  <c r="J729" i="1"/>
  <c r="K728" i="1"/>
  <c r="J728" i="1"/>
  <c r="K727" i="1"/>
  <c r="J727" i="1"/>
  <c r="K726" i="1"/>
  <c r="J726" i="1"/>
  <c r="K725" i="1"/>
  <c r="J725" i="1"/>
  <c r="K723" i="1"/>
  <c r="J723" i="1"/>
  <c r="K722" i="1"/>
  <c r="J722" i="1"/>
  <c r="K717" i="1"/>
  <c r="J717" i="1"/>
  <c r="K715" i="1"/>
  <c r="J715" i="1"/>
  <c r="K710" i="1"/>
  <c r="J710" i="1"/>
  <c r="K708" i="1"/>
  <c r="J708" i="1"/>
  <c r="K706" i="1"/>
  <c r="J706" i="1"/>
  <c r="K703" i="1"/>
  <c r="J703" i="1"/>
  <c r="K699" i="1"/>
  <c r="J699" i="1"/>
  <c r="K698" i="1"/>
  <c r="J698" i="1"/>
  <c r="K696" i="1"/>
  <c r="J696" i="1"/>
  <c r="K695" i="1"/>
  <c r="J695" i="1"/>
  <c r="K694" i="1"/>
  <c r="J694" i="1"/>
  <c r="K690" i="1"/>
  <c r="J690" i="1"/>
  <c r="K688" i="1"/>
  <c r="J688" i="1"/>
  <c r="K686" i="1"/>
  <c r="J686" i="1"/>
  <c r="K684" i="1"/>
  <c r="J684" i="1"/>
  <c r="K682" i="1"/>
  <c r="J682" i="1"/>
  <c r="K680" i="1"/>
  <c r="J680" i="1"/>
  <c r="K676" i="1"/>
  <c r="J676" i="1"/>
  <c r="K674" i="1"/>
  <c r="J674" i="1"/>
  <c r="K672" i="1"/>
  <c r="J672" i="1"/>
  <c r="K670" i="1"/>
  <c r="J670" i="1"/>
  <c r="K668" i="1"/>
  <c r="J668" i="1"/>
  <c r="K666" i="1"/>
  <c r="J666" i="1"/>
  <c r="K659" i="1"/>
  <c r="J659" i="1"/>
  <c r="K654" i="1"/>
  <c r="J654" i="1"/>
  <c r="K653" i="1"/>
  <c r="J653" i="1"/>
  <c r="K649" i="1"/>
  <c r="J649" i="1"/>
  <c r="K647" i="1"/>
  <c r="J647" i="1"/>
  <c r="K645" i="1"/>
  <c r="J645" i="1"/>
  <c r="K643" i="1"/>
  <c r="J643" i="1"/>
  <c r="K635" i="1"/>
  <c r="J635" i="1"/>
  <c r="K628" i="1"/>
  <c r="J628" i="1"/>
  <c r="K621" i="1"/>
  <c r="J621" i="1"/>
  <c r="K616" i="1"/>
  <c r="J616" i="1"/>
  <c r="K611" i="1"/>
  <c r="J611" i="1"/>
  <c r="K605" i="1"/>
  <c r="J605" i="1"/>
  <c r="K602" i="1"/>
  <c r="J602" i="1"/>
  <c r="K598" i="1"/>
  <c r="J598" i="1"/>
  <c r="K596" i="1"/>
  <c r="J596" i="1"/>
  <c r="K590" i="1"/>
  <c r="J590" i="1"/>
  <c r="K588" i="1"/>
  <c r="J588" i="1"/>
  <c r="K587" i="1"/>
  <c r="J587" i="1"/>
  <c r="K580" i="1"/>
  <c r="J580" i="1"/>
  <c r="K578" i="1"/>
  <c r="J578" i="1"/>
  <c r="K576" i="1"/>
  <c r="J576" i="1"/>
  <c r="K575" i="1"/>
  <c r="J575" i="1"/>
  <c r="K572" i="1"/>
  <c r="J572" i="1"/>
  <c r="K571" i="1"/>
  <c r="J571" i="1"/>
  <c r="K568" i="1"/>
  <c r="J568" i="1"/>
  <c r="K567" i="1"/>
  <c r="J567" i="1"/>
  <c r="K565" i="1"/>
  <c r="J565" i="1"/>
  <c r="K564" i="1"/>
  <c r="J564" i="1"/>
  <c r="K562" i="1"/>
  <c r="J562" i="1"/>
  <c r="K561" i="1"/>
  <c r="J561" i="1"/>
  <c r="K560" i="1"/>
  <c r="J560" i="1"/>
  <c r="K555" i="1"/>
  <c r="J555" i="1"/>
  <c r="K548" i="1"/>
  <c r="J548" i="1"/>
  <c r="K542" i="1"/>
  <c r="J542" i="1"/>
  <c r="K540" i="1"/>
  <c r="J540" i="1"/>
  <c r="K533" i="1"/>
  <c r="J533" i="1"/>
  <c r="K526" i="1"/>
  <c r="J526" i="1"/>
  <c r="K524" i="1"/>
  <c r="J524" i="1"/>
  <c r="K523" i="1"/>
  <c r="J523" i="1"/>
  <c r="K522" i="1"/>
  <c r="J522" i="1"/>
  <c r="K521" i="1"/>
  <c r="J521" i="1"/>
  <c r="K518" i="1"/>
  <c r="J518" i="1"/>
  <c r="K517" i="1"/>
  <c r="J517" i="1"/>
  <c r="K516" i="1"/>
  <c r="J516" i="1"/>
  <c r="K515" i="1"/>
  <c r="J515" i="1"/>
  <c r="K514" i="1"/>
  <c r="J514" i="1"/>
  <c r="K509" i="1"/>
  <c r="J509" i="1"/>
  <c r="K502" i="1"/>
  <c r="J502" i="1"/>
  <c r="K497" i="1"/>
  <c r="J497" i="1"/>
  <c r="K496" i="1"/>
  <c r="J496" i="1"/>
  <c r="K495" i="1"/>
  <c r="J495" i="1"/>
  <c r="K494" i="1"/>
  <c r="J494" i="1"/>
  <c r="K491" i="1"/>
  <c r="J491" i="1"/>
  <c r="K489" i="1"/>
  <c r="J489" i="1"/>
  <c r="K486" i="1"/>
  <c r="J486" i="1"/>
  <c r="K482" i="1"/>
  <c r="J482" i="1"/>
  <c r="K481" i="1"/>
  <c r="J481" i="1"/>
  <c r="K480" i="1"/>
  <c r="J480" i="1"/>
  <c r="K479" i="1"/>
  <c r="J479" i="1"/>
  <c r="K477" i="1"/>
  <c r="J477" i="1"/>
  <c r="K476" i="1"/>
  <c r="J476" i="1"/>
  <c r="K474" i="1"/>
  <c r="J474" i="1"/>
  <c r="K473" i="1"/>
  <c r="J473" i="1"/>
  <c r="K472" i="1"/>
  <c r="J472" i="1"/>
  <c r="K471" i="1"/>
  <c r="J471" i="1"/>
  <c r="K470" i="1"/>
  <c r="J470" i="1"/>
  <c r="K469" i="1"/>
  <c r="J469" i="1"/>
  <c r="K468" i="1"/>
  <c r="J468" i="1"/>
  <c r="K467" i="1"/>
  <c r="J467" i="1"/>
  <c r="K466" i="1"/>
  <c r="J466" i="1"/>
  <c r="K464" i="1"/>
  <c r="J464" i="1"/>
  <c r="K463" i="1"/>
  <c r="J463" i="1"/>
  <c r="K461" i="1"/>
  <c r="J461" i="1"/>
  <c r="K457" i="1"/>
  <c r="J457" i="1"/>
  <c r="K456" i="1"/>
  <c r="J456" i="1"/>
  <c r="K451" i="1"/>
  <c r="J451" i="1"/>
  <c r="K446" i="1"/>
  <c r="J446" i="1"/>
  <c r="K445" i="1"/>
  <c r="J445" i="1"/>
  <c r="K443" i="1"/>
  <c r="J443" i="1"/>
  <c r="K442" i="1"/>
  <c r="J442" i="1"/>
  <c r="K440" i="1"/>
  <c r="J440" i="1"/>
  <c r="K439" i="1"/>
  <c r="J439" i="1"/>
  <c r="K433" i="1"/>
  <c r="J433" i="1"/>
  <c r="K427" i="1"/>
  <c r="J427" i="1"/>
  <c r="K426" i="1"/>
  <c r="J426" i="1"/>
  <c r="K424" i="1"/>
  <c r="J424" i="1"/>
  <c r="K423" i="1"/>
  <c r="J423" i="1"/>
  <c r="K421" i="1"/>
  <c r="J421" i="1"/>
  <c r="K420" i="1"/>
  <c r="J420" i="1"/>
  <c r="K418" i="1"/>
  <c r="J418" i="1"/>
  <c r="K417" i="1"/>
  <c r="J417" i="1"/>
  <c r="K411" i="1"/>
  <c r="J411" i="1"/>
  <c r="K407" i="1"/>
  <c r="J407" i="1"/>
  <c r="K405" i="1"/>
  <c r="J405" i="1"/>
  <c r="K403" i="1"/>
  <c r="J403" i="1"/>
  <c r="K400" i="1"/>
  <c r="J400" i="1"/>
  <c r="K397" i="1"/>
  <c r="J397" i="1"/>
  <c r="K395" i="1"/>
  <c r="J395" i="1"/>
  <c r="K393" i="1"/>
  <c r="J393" i="1"/>
  <c r="K391" i="1"/>
  <c r="J391" i="1"/>
  <c r="K389" i="1"/>
  <c r="J389" i="1"/>
  <c r="K387" i="1"/>
  <c r="J387" i="1"/>
  <c r="K385" i="1"/>
  <c r="J385" i="1"/>
  <c r="K384" i="1"/>
  <c r="J384" i="1"/>
  <c r="K382" i="1"/>
  <c r="J382" i="1"/>
  <c r="K380" i="1"/>
  <c r="J380" i="1"/>
  <c r="K378" i="1"/>
  <c r="J378" i="1"/>
  <c r="K376" i="1"/>
  <c r="J376" i="1"/>
  <c r="K370" i="1"/>
  <c r="J370" i="1"/>
  <c r="K368" i="1"/>
  <c r="J368" i="1"/>
  <c r="K365" i="1"/>
  <c r="J365" i="1"/>
  <c r="K363" i="1"/>
  <c r="J363" i="1"/>
  <c r="K361" i="1"/>
  <c r="J361" i="1"/>
  <c r="K360" i="1"/>
  <c r="J360" i="1"/>
  <c r="K358" i="1"/>
  <c r="J358" i="1"/>
  <c r="K356" i="1"/>
  <c r="J356" i="1"/>
  <c r="K354" i="1"/>
  <c r="J354" i="1"/>
  <c r="K346" i="1"/>
  <c r="J346" i="1"/>
  <c r="K344" i="1"/>
  <c r="J344" i="1"/>
  <c r="K341" i="1"/>
  <c r="J341" i="1"/>
  <c r="K337" i="1"/>
  <c r="J337" i="1"/>
  <c r="K331" i="1"/>
  <c r="J331" i="1"/>
  <c r="K330" i="1"/>
  <c r="J330" i="1"/>
  <c r="K329" i="1"/>
  <c r="J329" i="1"/>
  <c r="K328" i="1"/>
  <c r="J328" i="1"/>
  <c r="K326" i="1"/>
  <c r="J326" i="1"/>
  <c r="K325" i="1"/>
  <c r="J325" i="1"/>
  <c r="K324" i="1"/>
  <c r="J324" i="1"/>
  <c r="K323" i="1"/>
  <c r="J323" i="1"/>
  <c r="K321" i="1"/>
  <c r="J321" i="1"/>
  <c r="K320" i="1"/>
  <c r="J320" i="1"/>
  <c r="K319" i="1"/>
  <c r="J319" i="1"/>
  <c r="K318" i="1"/>
  <c r="J318" i="1"/>
  <c r="K314" i="1"/>
  <c r="J314" i="1"/>
  <c r="K312" i="1"/>
  <c r="J312" i="1"/>
  <c r="K309" i="1"/>
  <c r="J309" i="1"/>
  <c r="K304" i="1"/>
  <c r="J304" i="1"/>
  <c r="K298" i="1"/>
  <c r="J298" i="1"/>
  <c r="K295" i="1"/>
  <c r="J295" i="1"/>
  <c r="K288" i="1"/>
  <c r="J288" i="1"/>
  <c r="K285" i="1"/>
  <c r="J285" i="1"/>
  <c r="K278" i="1"/>
  <c r="J278" i="1"/>
  <c r="K277" i="1"/>
  <c r="J277" i="1"/>
  <c r="K275" i="1"/>
  <c r="J275" i="1"/>
  <c r="K274" i="1"/>
  <c r="J274" i="1"/>
  <c r="K269" i="1"/>
  <c r="J269" i="1"/>
  <c r="K268" i="1"/>
  <c r="J268" i="1"/>
  <c r="K266" i="1"/>
  <c r="J266" i="1"/>
  <c r="K265" i="1"/>
  <c r="J265" i="1"/>
  <c r="K262" i="1"/>
  <c r="J262" i="1"/>
  <c r="K259" i="1"/>
  <c r="J259" i="1"/>
  <c r="K258" i="1"/>
  <c r="J258" i="1"/>
  <c r="K254" i="1"/>
  <c r="J254" i="1"/>
  <c r="K253" i="1"/>
  <c r="J253" i="1"/>
  <c r="K248" i="1"/>
  <c r="J248" i="1"/>
  <c r="K246" i="1"/>
  <c r="J246" i="1"/>
  <c r="K244" i="1"/>
  <c r="J244" i="1"/>
  <c r="K242" i="1"/>
  <c r="J242" i="1"/>
  <c r="K239" i="1"/>
  <c r="J239" i="1"/>
  <c r="K238" i="1"/>
  <c r="J238" i="1"/>
  <c r="K232" i="1"/>
  <c r="J232" i="1"/>
  <c r="K230" i="1"/>
  <c r="J230" i="1"/>
  <c r="K225" i="1"/>
  <c r="J225" i="1"/>
  <c r="K222" i="1"/>
  <c r="J222" i="1"/>
  <c r="K218" i="1"/>
  <c r="J218" i="1"/>
  <c r="K214" i="1"/>
  <c r="J214" i="1"/>
  <c r="K209" i="1"/>
  <c r="J209" i="1"/>
  <c r="K208" i="1"/>
  <c r="J208" i="1"/>
  <c r="K206" i="1"/>
  <c r="J206" i="1"/>
  <c r="K204" i="1"/>
  <c r="J204" i="1"/>
  <c r="K198" i="1"/>
  <c r="J198" i="1"/>
  <c r="K194" i="1"/>
  <c r="J194" i="1"/>
  <c r="K189" i="1"/>
  <c r="J189" i="1"/>
  <c r="K187" i="1"/>
  <c r="J187" i="1"/>
  <c r="K186" i="1"/>
  <c r="J186" i="1"/>
  <c r="K181" i="1"/>
  <c r="J181" i="1"/>
  <c r="K180" i="1"/>
  <c r="J180" i="1"/>
  <c r="K177" i="1"/>
  <c r="J177" i="1"/>
  <c r="K171" i="1"/>
  <c r="J171" i="1"/>
  <c r="K170" i="1"/>
  <c r="J170" i="1"/>
  <c r="K169" i="1"/>
  <c r="J169" i="1"/>
  <c r="K167" i="1"/>
  <c r="J167" i="1"/>
  <c r="K165" i="1"/>
  <c r="J165" i="1"/>
  <c r="K163" i="1"/>
  <c r="J163" i="1"/>
  <c r="K162" i="1"/>
  <c r="J162" i="1"/>
  <c r="K161" i="1"/>
  <c r="J161" i="1"/>
  <c r="K160" i="1"/>
  <c r="J160" i="1"/>
  <c r="K159" i="1"/>
  <c r="J159" i="1"/>
  <c r="K158" i="1"/>
  <c r="J158" i="1"/>
  <c r="K157" i="1"/>
  <c r="J157" i="1"/>
  <c r="K156" i="1"/>
  <c r="J156" i="1"/>
  <c r="K155" i="1"/>
  <c r="J155" i="1"/>
  <c r="K152" i="1"/>
  <c r="J152" i="1"/>
  <c r="K150" i="1"/>
  <c r="J150" i="1"/>
  <c r="K149" i="1"/>
  <c r="J149" i="1"/>
  <c r="K148" i="1"/>
  <c r="J148" i="1"/>
  <c r="K147" i="1"/>
  <c r="J147" i="1"/>
  <c r="K146" i="1"/>
  <c r="J146" i="1"/>
  <c r="K144" i="1"/>
  <c r="J144" i="1"/>
  <c r="K142" i="1"/>
  <c r="J142" i="1"/>
  <c r="K140" i="1"/>
  <c r="J140" i="1"/>
  <c r="K139" i="1"/>
  <c r="J139" i="1"/>
  <c r="K138" i="1"/>
  <c r="J138" i="1"/>
  <c r="K137" i="1"/>
  <c r="J137" i="1"/>
  <c r="K135" i="1"/>
  <c r="J135" i="1"/>
  <c r="K134" i="1"/>
  <c r="J134" i="1"/>
  <c r="K133" i="1"/>
  <c r="J133" i="1"/>
  <c r="K132" i="1"/>
  <c r="J132" i="1"/>
  <c r="K130" i="1"/>
  <c r="J130" i="1"/>
  <c r="K129" i="1"/>
  <c r="J129" i="1"/>
  <c r="K128" i="1"/>
  <c r="J128" i="1"/>
  <c r="K127" i="1"/>
  <c r="J127" i="1"/>
  <c r="K125" i="1"/>
  <c r="J125" i="1"/>
  <c r="K123" i="1"/>
  <c r="J123" i="1"/>
  <c r="K122" i="1"/>
  <c r="J122" i="1"/>
  <c r="K121" i="1"/>
  <c r="J121" i="1"/>
  <c r="K119" i="1"/>
  <c r="J119" i="1"/>
  <c r="K118" i="1"/>
  <c r="J118" i="1"/>
  <c r="K115" i="1"/>
  <c r="J115" i="1"/>
  <c r="K111" i="1"/>
  <c r="J111" i="1"/>
  <c r="K107" i="1"/>
  <c r="J107" i="1"/>
  <c r="K103" i="1"/>
  <c r="J103" i="1"/>
  <c r="K102" i="1"/>
  <c r="J102" i="1"/>
  <c r="K98" i="1"/>
  <c r="J98" i="1"/>
  <c r="K94" i="1"/>
  <c r="J94" i="1"/>
  <c r="K93" i="1"/>
  <c r="J93" i="1"/>
  <c r="K90" i="1"/>
  <c r="J90" i="1"/>
  <c r="K87" i="1"/>
  <c r="J87" i="1"/>
  <c r="K86" i="1"/>
  <c r="J86" i="1"/>
  <c r="K83" i="1"/>
  <c r="J83" i="1"/>
  <c r="K82" i="1"/>
  <c r="J82" i="1"/>
  <c r="K79" i="1"/>
  <c r="J79" i="1"/>
  <c r="K74" i="1"/>
  <c r="J74" i="1"/>
  <c r="K70" i="1"/>
  <c r="J70" i="1"/>
  <c r="K66" i="1"/>
  <c r="J66" i="1"/>
  <c r="K65" i="1"/>
  <c r="J65" i="1"/>
  <c r="K63" i="1"/>
  <c r="J63" i="1"/>
  <c r="K62" i="1"/>
  <c r="J62" i="1"/>
  <c r="K61" i="1"/>
  <c r="J61" i="1"/>
  <c r="K60" i="1"/>
  <c r="J60" i="1"/>
  <c r="K59" i="1"/>
  <c r="J59" i="1"/>
  <c r="K56" i="1"/>
  <c r="J56" i="1"/>
  <c r="K55" i="1"/>
  <c r="J55" i="1"/>
  <c r="K51" i="1"/>
  <c r="J51" i="1"/>
  <c r="K50" i="1"/>
  <c r="J50" i="1"/>
  <c r="K48" i="1"/>
  <c r="J48" i="1"/>
  <c r="K47" i="1"/>
  <c r="J47" i="1"/>
  <c r="K44" i="1"/>
  <c r="J44" i="1"/>
  <c r="K43" i="1"/>
  <c r="J43" i="1"/>
  <c r="K37" i="1"/>
  <c r="J37" i="1"/>
  <c r="K36" i="1"/>
  <c r="J36" i="1"/>
  <c r="K35" i="1"/>
  <c r="J35" i="1"/>
  <c r="K33" i="1"/>
  <c r="J33" i="1"/>
  <c r="K31" i="1"/>
  <c r="J31" i="1"/>
  <c r="K30" i="1"/>
  <c r="J30" i="1"/>
  <c r="K29" i="1"/>
  <c r="J29" i="1"/>
  <c r="K28" i="1"/>
  <c r="J28" i="1"/>
  <c r="K27" i="1"/>
  <c r="J27" i="1"/>
  <c r="K24" i="1"/>
  <c r="J24" i="1"/>
  <c r="K23" i="1"/>
  <c r="J23" i="1"/>
  <c r="K21" i="1"/>
  <c r="J21" i="1"/>
  <c r="K20" i="1"/>
  <c r="J20" i="1"/>
  <c r="K831" i="1"/>
  <c r="K762" i="1" l="1"/>
  <c r="K166" i="1"/>
  <c r="K343" i="1"/>
  <c r="K377" i="1"/>
  <c r="K419" i="1"/>
  <c r="K453" i="1"/>
  <c r="K475" i="1"/>
  <c r="K501" i="1"/>
  <c r="K822" i="1"/>
  <c r="K263" i="1"/>
  <c r="K487" i="1"/>
  <c r="K563" i="1"/>
  <c r="K229" i="1"/>
  <c r="K317" i="1"/>
  <c r="K362" i="1"/>
  <c r="K604" i="1"/>
  <c r="K241" i="1"/>
  <c r="K532" i="1"/>
  <c r="K586" i="1"/>
  <c r="J49" i="1"/>
  <c r="K49" i="1"/>
  <c r="K69" i="1"/>
  <c r="K100" i="1"/>
  <c r="K112" i="1"/>
  <c r="K120" i="1"/>
  <c r="K136" i="1"/>
  <c r="K151" i="1"/>
  <c r="K168" i="1"/>
  <c r="K235" i="1"/>
  <c r="K546" i="1"/>
  <c r="K80" i="1"/>
  <c r="K203" i="1"/>
  <c r="K84" i="1"/>
  <c r="K327" i="1"/>
  <c r="K579" i="1"/>
  <c r="J46" i="1"/>
  <c r="K108" i="1"/>
  <c r="K117" i="1"/>
  <c r="J131" i="1"/>
  <c r="K145" i="1"/>
  <c r="K231" i="1"/>
  <c r="K261" i="1"/>
  <c r="K306" i="1"/>
  <c r="K364" i="1"/>
  <c r="K465" i="1"/>
  <c r="K520" i="1"/>
  <c r="K577" i="1"/>
  <c r="K92" i="1"/>
  <c r="K213" i="1"/>
  <c r="K104" i="1"/>
  <c r="K114" i="1"/>
  <c r="K126" i="1"/>
  <c r="K196" i="1"/>
  <c r="K243" i="1"/>
  <c r="K353" i="1"/>
  <c r="K425" i="1"/>
  <c r="K485" i="1"/>
  <c r="K539" i="1"/>
  <c r="K34" i="1"/>
  <c r="K224" i="1"/>
  <c r="K335" i="1"/>
  <c r="K250" i="1"/>
  <c r="K267" i="1"/>
  <c r="K493" i="1"/>
  <c r="K506" i="1"/>
  <c r="K569" i="1"/>
  <c r="K669" i="1"/>
  <c r="K785" i="1"/>
  <c r="K390" i="1"/>
  <c r="K22" i="1"/>
  <c r="K26" i="1"/>
  <c r="K57" i="1"/>
  <c r="J154" i="1"/>
  <c r="K164" i="1"/>
  <c r="K247" i="1"/>
  <c r="K252" i="1"/>
  <c r="K284" i="1"/>
  <c r="K286" i="1"/>
  <c r="K294" i="1"/>
  <c r="K296" i="1"/>
  <c r="K301" i="1"/>
  <c r="K303" i="1"/>
  <c r="K388" i="1"/>
  <c r="K589" i="1"/>
  <c r="K600" i="1"/>
  <c r="K612" i="1"/>
  <c r="K614" i="1"/>
  <c r="K618" i="1"/>
  <c r="K620" i="1"/>
  <c r="K622" i="1"/>
  <c r="K624" i="1"/>
  <c r="K626" i="1"/>
  <c r="K651" i="1"/>
  <c r="K655" i="1"/>
  <c r="K657" i="1"/>
  <c r="K702" i="1"/>
  <c r="K704" i="1"/>
  <c r="K713" i="1"/>
  <c r="K736" i="1"/>
  <c r="K738" i="1"/>
  <c r="K754" i="1"/>
  <c r="K756" i="1"/>
  <c r="K760" i="1"/>
  <c r="K773" i="1"/>
  <c r="K778" i="1"/>
  <c r="K780" i="1"/>
  <c r="K786" i="1"/>
  <c r="K790" i="1"/>
  <c r="K796" i="1"/>
  <c r="K798" i="1"/>
  <c r="K800" i="1"/>
  <c r="K802" i="1"/>
  <c r="K804" i="1"/>
  <c r="K806" i="1"/>
  <c r="K808" i="1"/>
  <c r="K810" i="1"/>
  <c r="K812" i="1"/>
  <c r="K815" i="1"/>
  <c r="K817" i="1"/>
  <c r="K837" i="1"/>
  <c r="K845" i="1"/>
  <c r="K847" i="1"/>
  <c r="K849" i="1"/>
  <c r="K851" i="1"/>
  <c r="K857" i="1"/>
  <c r="K859" i="1"/>
  <c r="K867" i="1"/>
  <c r="K875" i="1"/>
  <c r="K124" i="1"/>
  <c r="J153" i="1"/>
  <c r="K276" i="1"/>
  <c r="K396" i="1"/>
  <c r="K73" i="1"/>
  <c r="K77" i="1"/>
  <c r="K85" i="1"/>
  <c r="K89" i="1"/>
  <c r="K97" i="1"/>
  <c r="K101" i="1"/>
  <c r="K105" i="1"/>
  <c r="K109" i="1"/>
  <c r="K113" i="1"/>
  <c r="K131" i="1"/>
  <c r="K141" i="1"/>
  <c r="K190" i="1"/>
  <c r="K192" i="1"/>
  <c r="K205" i="1"/>
  <c r="K207" i="1"/>
  <c r="K215" i="1"/>
  <c r="K217" i="1"/>
  <c r="K219" i="1"/>
  <c r="K221" i="1"/>
  <c r="K237" i="1"/>
  <c r="K264" i="1"/>
  <c r="K273" i="1"/>
  <c r="K307" i="1"/>
  <c r="K322" i="1"/>
  <c r="K336" i="1"/>
  <c r="K340" i="1"/>
  <c r="K357" i="1"/>
  <c r="K359" i="1"/>
  <c r="K367" i="1"/>
  <c r="K369" i="1"/>
  <c r="K381" i="1"/>
  <c r="K383" i="1"/>
  <c r="K392" i="1"/>
  <c r="K398" i="1"/>
  <c r="K402" i="1"/>
  <c r="K404" i="1"/>
  <c r="K406" i="1"/>
  <c r="K408" i="1"/>
  <c r="K410" i="1"/>
  <c r="K416" i="1"/>
  <c r="K422" i="1"/>
  <c r="K428" i="1"/>
  <c r="K430" i="1"/>
  <c r="K432" i="1"/>
  <c r="K444" i="1"/>
  <c r="K448" i="1"/>
  <c r="K450" i="1"/>
  <c r="K454" i="1"/>
  <c r="K460" i="1"/>
  <c r="K462" i="1"/>
  <c r="K478" i="1"/>
  <c r="K488" i="1"/>
  <c r="K490" i="1"/>
  <c r="K498" i="1"/>
  <c r="K500" i="1"/>
  <c r="K507" i="1"/>
  <c r="K511" i="1"/>
  <c r="K513" i="1"/>
  <c r="K525" i="1"/>
  <c r="K547" i="1"/>
  <c r="K552" i="1"/>
  <c r="K554" i="1"/>
  <c r="K566" i="1"/>
  <c r="K570" i="1"/>
  <c r="K574" i="1"/>
  <c r="K386" i="1"/>
  <c r="K724" i="1"/>
  <c r="K19" i="1"/>
  <c r="K42" i="1"/>
  <c r="K46" i="1"/>
  <c r="K54" i="1"/>
  <c r="K58" i="1"/>
  <c r="K64" i="1"/>
  <c r="K185" i="1"/>
  <c r="K251" i="1"/>
  <c r="K287" i="1"/>
  <c r="K293" i="1"/>
  <c r="K297" i="1"/>
  <c r="K300" i="1"/>
  <c r="K302" i="1"/>
  <c r="K595" i="1"/>
  <c r="K597" i="1"/>
  <c r="K599" i="1"/>
  <c r="K601" i="1"/>
  <c r="K613" i="1"/>
  <c r="K615" i="1"/>
  <c r="K617" i="1"/>
  <c r="K619" i="1"/>
  <c r="K623" i="1"/>
  <c r="K625" i="1"/>
  <c r="K627" i="1"/>
  <c r="K642" i="1"/>
  <c r="K644" i="1"/>
  <c r="K646" i="1"/>
  <c r="K648" i="1"/>
  <c r="K650" i="1"/>
  <c r="K652" i="1"/>
  <c r="K656" i="1"/>
  <c r="K658" i="1"/>
  <c r="K665" i="1"/>
  <c r="K667" i="1"/>
  <c r="K671" i="1"/>
  <c r="K673" i="1"/>
  <c r="K675" i="1"/>
  <c r="K679" i="1"/>
  <c r="K681" i="1"/>
  <c r="K683" i="1"/>
  <c r="K685" i="1"/>
  <c r="K687" i="1"/>
  <c r="K689" i="1"/>
  <c r="K693" i="1"/>
  <c r="K697" i="1"/>
  <c r="K705" i="1"/>
  <c r="K707" i="1"/>
  <c r="K709" i="1"/>
  <c r="K714" i="1"/>
  <c r="K716" i="1"/>
  <c r="K731" i="1"/>
  <c r="K737" i="1"/>
  <c r="K741" i="1"/>
  <c r="K747" i="1"/>
  <c r="K755" i="1"/>
  <c r="K811" i="1"/>
  <c r="K816" i="1"/>
  <c r="K825" i="1"/>
  <c r="K836" i="1"/>
  <c r="K846" i="1"/>
  <c r="K850" i="1"/>
  <c r="K854" i="1"/>
  <c r="K862" i="1"/>
  <c r="K864" i="1"/>
  <c r="K868" i="1"/>
  <c r="K712" i="1"/>
  <c r="K878" i="1"/>
  <c r="J42" i="1"/>
  <c r="K78" i="1"/>
  <c r="K106" i="1"/>
  <c r="K110" i="1"/>
  <c r="K191" i="1"/>
  <c r="K193" i="1"/>
  <c r="K216" i="1"/>
  <c r="K220" i="1"/>
  <c r="K236" i="1"/>
  <c r="K308" i="1"/>
  <c r="K311" i="1"/>
  <c r="K313" i="1"/>
  <c r="K345" i="1"/>
  <c r="K399" i="1"/>
  <c r="K409" i="1"/>
  <c r="K429" i="1"/>
  <c r="K449" i="1"/>
  <c r="K455" i="1"/>
  <c r="K499" i="1"/>
  <c r="K508" i="1"/>
  <c r="K510" i="1"/>
  <c r="K512" i="1"/>
  <c r="K553" i="1"/>
  <c r="K559" i="1"/>
  <c r="K879" i="1"/>
  <c r="K880" i="1"/>
  <c r="K767" i="1"/>
  <c r="K721" i="1"/>
  <c r="K629" i="1"/>
  <c r="K631" i="1"/>
  <c r="K633" i="1"/>
  <c r="K630" i="1"/>
  <c r="K632" i="1"/>
  <c r="K634" i="1"/>
  <c r="K607" i="1"/>
  <c r="K609" i="1"/>
  <c r="K608" i="1"/>
  <c r="K610" i="1"/>
  <c r="K541" i="1"/>
  <c r="K441" i="1"/>
  <c r="K438" i="1"/>
  <c r="K394" i="1"/>
  <c r="K379" i="1"/>
  <c r="K375" i="1"/>
  <c r="K355" i="1"/>
  <c r="K310" i="1"/>
  <c r="K257" i="1"/>
  <c r="K256" i="1"/>
  <c r="K245" i="1"/>
  <c r="K197" i="1"/>
  <c r="K188" i="1"/>
  <c r="K179" i="1"/>
  <c r="K175" i="1"/>
  <c r="K176" i="1"/>
  <c r="K153" i="1"/>
  <c r="K154" i="1"/>
  <c r="K143" i="1"/>
  <c r="K81" i="1"/>
  <c r="K72" i="1"/>
  <c r="J381" i="1"/>
  <c r="J357" i="1"/>
  <c r="K366" i="1" l="1"/>
  <c r="K820" i="1"/>
  <c r="K184" i="1"/>
  <c r="K305" i="1"/>
  <c r="K819" i="1"/>
  <c r="K821" i="1"/>
  <c r="K240" i="1"/>
  <c r="K459" i="1"/>
  <c r="K234" i="1"/>
  <c r="K283" i="1"/>
  <c r="K45" i="1"/>
  <c r="K334" i="1"/>
  <c r="K91" i="1"/>
  <c r="K594" i="1"/>
  <c r="K505" i="1"/>
  <c r="K678" i="1"/>
  <c r="K401" i="1"/>
  <c r="K316" i="1"/>
  <c r="K789" i="1"/>
  <c r="K692" i="1"/>
  <c r="K558" i="1"/>
  <c r="K484" i="1"/>
  <c r="K53" i="1"/>
  <c r="K99" i="1"/>
  <c r="K557" i="1"/>
  <c r="K531" i="1"/>
  <c r="K641" i="1"/>
  <c r="K784" i="1"/>
  <c r="K431" i="1"/>
  <c r="K292" i="1"/>
  <c r="K844" i="1"/>
  <c r="K664" i="1"/>
  <c r="K342" i="1"/>
  <c r="K228" i="1"/>
  <c r="K795" i="1"/>
  <c r="K701" i="1"/>
  <c r="K573" i="1"/>
  <c r="K492" i="1"/>
  <c r="K339" i="1"/>
  <c r="K202" i="1"/>
  <c r="K88" i="1"/>
  <c r="K223" i="1"/>
  <c r="K25" i="1"/>
  <c r="K68" i="1"/>
  <c r="K585" i="1"/>
  <c r="K772" i="1"/>
  <c r="K779" i="1"/>
  <c r="K483" i="1"/>
  <c r="K740" i="1"/>
  <c r="K415" i="1"/>
  <c r="K260" i="1"/>
  <c r="K853" i="1"/>
  <c r="K746" i="1"/>
  <c r="K584" i="1"/>
  <c r="K519" i="1"/>
  <c r="K96" i="1"/>
  <c r="K212" i="1"/>
  <c r="K545" i="1"/>
  <c r="K766" i="1"/>
  <c r="K759" i="1"/>
  <c r="K718" i="1"/>
  <c r="K719" i="1"/>
  <c r="K720" i="1"/>
  <c r="K606" i="1"/>
  <c r="K603" i="1"/>
  <c r="K538" i="1"/>
  <c r="K437" i="1"/>
  <c r="K374" i="1"/>
  <c r="K352" i="1"/>
  <c r="K272" i="1"/>
  <c r="K233" i="1"/>
  <c r="K195" i="1"/>
  <c r="K178" i="1"/>
  <c r="K116" i="1"/>
  <c r="K71" i="1"/>
  <c r="J34" i="1"/>
  <c r="J697" i="1"/>
  <c r="J693" i="1"/>
  <c r="J724" i="1"/>
  <c r="J731" i="1"/>
  <c r="K711" i="1" l="1"/>
  <c r="K75" i="1"/>
  <c r="K76" i="1"/>
  <c r="K583" i="1"/>
  <c r="K41" i="1"/>
  <c r="K67" i="1"/>
  <c r="K201" i="1"/>
  <c r="K700" i="1"/>
  <c r="K95" i="1"/>
  <c r="K338" i="1"/>
  <c r="K291" i="1"/>
  <c r="K640" i="1"/>
  <c r="K677" i="1"/>
  <c r="K458" i="1"/>
  <c r="K544" i="1"/>
  <c r="K745" i="1"/>
  <c r="K414" i="1"/>
  <c r="K183" i="1"/>
  <c r="K530" i="1"/>
  <c r="K52" i="1"/>
  <c r="K315" i="1"/>
  <c r="K504" i="1"/>
  <c r="K282" i="1"/>
  <c r="K255" i="1"/>
  <c r="K211" i="1"/>
  <c r="K771" i="1"/>
  <c r="K18" i="1"/>
  <c r="K794" i="1"/>
  <c r="K663" i="1"/>
  <c r="K556" i="1"/>
  <c r="K593" i="1"/>
  <c r="K227" i="1"/>
  <c r="K843" i="1"/>
  <c r="K777" i="1"/>
  <c r="K691" i="1"/>
  <c r="K814" i="1"/>
  <c r="K765" i="1"/>
  <c r="K758" i="1"/>
  <c r="K537" i="1"/>
  <c r="K436" i="1"/>
  <c r="K373" i="1"/>
  <c r="K351" i="1"/>
  <c r="K271" i="1"/>
  <c r="K174" i="1"/>
  <c r="J257" i="1"/>
  <c r="J207" i="1"/>
  <c r="J179" i="1"/>
  <c r="J168" i="1"/>
  <c r="J145" i="1"/>
  <c r="J644" i="1"/>
  <c r="J369" i="1"/>
  <c r="J367" i="1"/>
  <c r="J203" i="1"/>
  <c r="J166" i="1"/>
  <c r="J175" i="1" l="1"/>
  <c r="J176" i="1"/>
  <c r="K662" i="1"/>
  <c r="K842" i="1"/>
  <c r="K551" i="1"/>
  <c r="K17" i="1"/>
  <c r="K210" i="1"/>
  <c r="K249" i="1"/>
  <c r="K281" i="1"/>
  <c r="K452" i="1"/>
  <c r="K200" i="1"/>
  <c r="K582" i="1"/>
  <c r="K592" i="1"/>
  <c r="K770" i="1"/>
  <c r="K299" i="1"/>
  <c r="K744" i="1"/>
  <c r="K333" i="1"/>
  <c r="K529" i="1"/>
  <c r="K412" i="1"/>
  <c r="K543" i="1"/>
  <c r="K290" i="1"/>
  <c r="K776" i="1"/>
  <c r="K793" i="1"/>
  <c r="K413" i="1"/>
  <c r="K639" i="1"/>
  <c r="K40" i="1"/>
  <c r="K39" i="1"/>
  <c r="K753" i="1"/>
  <c r="K536" i="1"/>
  <c r="K435" i="1"/>
  <c r="K372" i="1"/>
  <c r="K350" i="1"/>
  <c r="K270" i="1"/>
  <c r="K173" i="1"/>
  <c r="J366" i="1"/>
  <c r="J520" i="1"/>
  <c r="J425" i="1"/>
  <c r="J256" i="1"/>
  <c r="J261" i="1"/>
  <c r="K638" i="1" l="1"/>
  <c r="K332" i="1"/>
  <c r="K591" i="1"/>
  <c r="K182" i="1"/>
  <c r="K792" i="1"/>
  <c r="K769" i="1"/>
  <c r="K199" i="1"/>
  <c r="K16" i="1"/>
  <c r="K289" i="1"/>
  <c r="K447" i="1"/>
  <c r="K661" i="1"/>
  <c r="K528" i="1"/>
  <c r="K280" i="1"/>
  <c r="K550" i="1"/>
  <c r="K752" i="1"/>
  <c r="K535" i="1"/>
  <c r="K434" i="1"/>
  <c r="K371" i="1"/>
  <c r="K349" i="1"/>
  <c r="K226" i="1"/>
  <c r="K172" i="1"/>
  <c r="J141" i="1"/>
  <c r="K279" i="1" l="1"/>
  <c r="K15" i="1"/>
  <c r="K775" i="1"/>
  <c r="K637" i="1"/>
  <c r="K527" i="1"/>
  <c r="K660" i="1"/>
  <c r="K764" i="1"/>
  <c r="K581" i="1"/>
  <c r="K751" i="1"/>
  <c r="K534" i="1"/>
  <c r="K348" i="1"/>
  <c r="K38" i="1"/>
  <c r="J868" i="1"/>
  <c r="J716" i="1"/>
  <c r="K549" i="1" l="1"/>
  <c r="K636" i="1"/>
  <c r="K750" i="1"/>
  <c r="K503" i="1"/>
  <c r="K347" i="1"/>
  <c r="J490" i="1"/>
  <c r="J615" i="1" l="1"/>
  <c r="J614" i="1" l="1"/>
  <c r="J721" i="1"/>
  <c r="J692" i="1"/>
  <c r="J566" i="1"/>
  <c r="J570" i="1"/>
  <c r="J875" i="1"/>
  <c r="J854" i="1"/>
  <c r="J831" i="1"/>
  <c r="J804" i="1"/>
  <c r="J762" i="1"/>
  <c r="J705" i="1"/>
  <c r="J689" i="1"/>
  <c r="J687" i="1"/>
  <c r="J675" i="1"/>
  <c r="J673" i="1"/>
  <c r="J648" i="1"/>
  <c r="J586" i="1"/>
  <c r="J574" i="1"/>
  <c r="J563" i="1"/>
  <c r="J613" i="1" l="1"/>
  <c r="J612" i="1"/>
  <c r="J603" i="1"/>
  <c r="J604" i="1"/>
  <c r="J836" i="1"/>
  <c r="J837" i="1"/>
  <c r="J197" i="1"/>
  <c r="J740" i="1"/>
  <c r="J741" i="1"/>
  <c r="J691" i="1"/>
  <c r="J525" i="1"/>
  <c r="J478" i="1"/>
  <c r="J383" i="1"/>
  <c r="J359" i="1"/>
  <c r="J343" i="1"/>
  <c r="J276" i="1"/>
  <c r="J247" i="1"/>
  <c r="J243" i="1"/>
  <c r="J231" i="1"/>
  <c r="J492" i="1" l="1"/>
  <c r="J493" i="1"/>
  <c r="J195" i="1"/>
  <c r="J196" i="1"/>
  <c r="J720" i="1"/>
  <c r="J120" i="1"/>
  <c r="J64" i="1"/>
  <c r="J54" i="1"/>
  <c r="J22" i="1"/>
  <c r="J718" i="1" l="1"/>
  <c r="J719" i="1"/>
  <c r="J364" i="1"/>
  <c r="J808" i="1"/>
  <c r="J806" i="1"/>
  <c r="J798" i="1"/>
  <c r="J652" i="1"/>
  <c r="J441" i="1"/>
  <c r="J438" i="1"/>
  <c r="J394" i="1"/>
  <c r="J313" i="1"/>
  <c r="J205" i="1"/>
  <c r="J143" i="1"/>
  <c r="J117" i="1"/>
  <c r="J126" i="1"/>
  <c r="J81" i="1"/>
  <c r="J84" i="1" l="1"/>
  <c r="J85" i="1"/>
  <c r="J340" i="1"/>
  <c r="J554" i="1"/>
  <c r="J410" i="1"/>
  <c r="J508" i="1"/>
  <c r="J847" i="1"/>
  <c r="J91" i="1"/>
  <c r="J92" i="1"/>
  <c r="J450" i="1"/>
  <c r="J714" i="1"/>
  <c r="J817" i="1"/>
  <c r="J25" i="1"/>
  <c r="J26" i="1"/>
  <c r="J88" i="1"/>
  <c r="J89" i="1"/>
  <c r="J336" i="1"/>
  <c r="J800" i="1"/>
  <c r="J780" i="1"/>
  <c r="J707" i="1"/>
  <c r="J681" i="1"/>
  <c r="J683" i="1"/>
  <c r="J667" i="1"/>
  <c r="J669" i="1"/>
  <c r="J422" i="1"/>
  <c r="J264" i="1"/>
  <c r="J547" i="1" l="1"/>
  <c r="J702" i="1"/>
  <c r="J812" i="1"/>
  <c r="J815" i="1"/>
  <c r="J816" i="1"/>
  <c r="J448" i="1"/>
  <c r="J449" i="1"/>
  <c r="J845" i="1"/>
  <c r="J846" i="1"/>
  <c r="J408" i="1"/>
  <c r="J409" i="1"/>
  <c r="J552" i="1"/>
  <c r="J553" i="1"/>
  <c r="J650" i="1"/>
  <c r="J651" i="1"/>
  <c r="J789" i="1"/>
  <c r="J790" i="1"/>
  <c r="J255" i="1"/>
  <c r="J260" i="1"/>
  <c r="J229" i="1"/>
  <c r="J345" i="1"/>
  <c r="J620" i="1"/>
  <c r="J334" i="1"/>
  <c r="J335" i="1"/>
  <c r="J712" i="1"/>
  <c r="J713" i="1"/>
  <c r="J506" i="1"/>
  <c r="J507" i="1"/>
  <c r="J878" i="1"/>
  <c r="J879" i="1"/>
  <c r="J338" i="1"/>
  <c r="J339" i="1"/>
  <c r="J114" i="1"/>
  <c r="J213" i="1"/>
  <c r="J308" i="1"/>
  <c r="J610" i="1"/>
  <c r="J589" i="1"/>
  <c r="J202" i="1"/>
  <c r="J609" i="1" l="1"/>
  <c r="J211" i="1"/>
  <c r="J212" i="1"/>
  <c r="J342" i="1"/>
  <c r="J810" i="1"/>
  <c r="J811" i="1"/>
  <c r="J546" i="1"/>
  <c r="J112" i="1"/>
  <c r="J113" i="1"/>
  <c r="J619" i="1"/>
  <c r="J227" i="1"/>
  <c r="J228" i="1"/>
  <c r="J700" i="1"/>
  <c r="J701" i="1"/>
  <c r="J306" i="1"/>
  <c r="J307" i="1"/>
  <c r="J634" i="1"/>
  <c r="J164" i="1"/>
  <c r="J585" i="1" l="1"/>
  <c r="J237" i="1"/>
  <c r="J296" i="1"/>
  <c r="J297" i="1"/>
  <c r="J201" i="1"/>
  <c r="J617" i="1"/>
  <c r="J618" i="1"/>
  <c r="J545" i="1"/>
  <c r="J332" i="1"/>
  <c r="J333" i="1"/>
  <c r="J607" i="1"/>
  <c r="J608" i="1"/>
  <c r="J286" i="1"/>
  <c r="J287" i="1"/>
  <c r="J283" i="1"/>
  <c r="J284" i="1"/>
  <c r="J263" i="1"/>
  <c r="J267" i="1"/>
  <c r="J293" i="1"/>
  <c r="J294" i="1"/>
  <c r="J282" i="1" l="1"/>
  <c r="J633" i="1"/>
  <c r="J584" i="1"/>
  <c r="J543" i="1"/>
  <c r="J544" i="1"/>
  <c r="J199" i="1"/>
  <c r="J200" i="1"/>
  <c r="J236" i="1"/>
  <c r="J292" i="1"/>
  <c r="J234" i="1" l="1"/>
  <c r="J235" i="1"/>
  <c r="J291" i="1"/>
  <c r="J582" i="1"/>
  <c r="J583" i="1"/>
  <c r="J632" i="1"/>
  <c r="J252" i="1"/>
  <c r="J281" i="1" l="1"/>
  <c r="J630" i="1"/>
  <c r="J631" i="1"/>
  <c r="J289" i="1"/>
  <c r="J290" i="1"/>
  <c r="J279" i="1"/>
  <c r="J280" i="1"/>
  <c r="J577" i="1"/>
  <c r="J822" i="1"/>
  <c r="J825" i="1"/>
  <c r="J513" i="1"/>
  <c r="J465" i="1"/>
  <c r="J193" i="1" l="1"/>
  <c r="J532" i="1"/>
  <c r="J629" i="1"/>
  <c r="J475" i="1"/>
  <c r="J192" i="1" l="1"/>
  <c r="J821" i="1"/>
  <c r="J531" i="1"/>
  <c r="J362" i="1"/>
  <c r="J530" i="1" l="1"/>
  <c r="J820" i="1"/>
  <c r="J190" i="1"/>
  <c r="J191" i="1"/>
  <c r="J419" i="1"/>
  <c r="J627" i="1"/>
  <c r="J58" i="1"/>
  <c r="J529" i="1" l="1"/>
  <c r="J814" i="1"/>
  <c r="J819" i="1"/>
  <c r="J625" i="1" l="1"/>
  <c r="J626" i="1"/>
  <c r="J527" i="1"/>
  <c r="J528" i="1"/>
  <c r="J406" i="1"/>
  <c r="J624" i="1" l="1"/>
  <c r="J402" i="1"/>
  <c r="J623" i="1" l="1"/>
  <c r="J622" i="1" l="1"/>
  <c r="J273" i="1" l="1"/>
  <c r="J396" i="1"/>
  <c r="J272" i="1" l="1"/>
  <c r="J245" i="1"/>
  <c r="J270" i="1" l="1"/>
  <c r="J271" i="1"/>
  <c r="J867" i="1"/>
  <c r="J569" i="1"/>
  <c r="J796" i="1"/>
  <c r="J97" i="1" l="1"/>
  <c r="J786" i="1"/>
  <c r="J327" i="1"/>
  <c r="J95" i="1" l="1"/>
  <c r="J96" i="1"/>
  <c r="J415" i="1"/>
  <c r="J416" i="1"/>
  <c r="J760" i="1"/>
  <c r="J756" i="1"/>
  <c r="J779" i="1"/>
  <c r="J519" i="1"/>
  <c r="J758" i="1" l="1"/>
  <c r="J759" i="1"/>
  <c r="J241" i="1"/>
  <c r="J766" i="1"/>
  <c r="J767" i="1"/>
  <c r="J755" i="1"/>
  <c r="J124" i="1"/>
  <c r="J754" i="1" l="1"/>
  <c r="J233" i="1"/>
  <c r="J240" i="1"/>
  <c r="J355" i="1"/>
  <c r="J353" i="1"/>
  <c r="J642" i="1"/>
  <c r="J377" i="1"/>
  <c r="J375" i="1"/>
  <c r="J101" i="1"/>
  <c r="J752" i="1" l="1"/>
  <c r="J753" i="1"/>
  <c r="J18" i="1"/>
  <c r="J19" i="1"/>
  <c r="J679" i="1"/>
  <c r="J352" i="1" l="1"/>
  <c r="J864" i="1"/>
  <c r="J862" i="1"/>
  <c r="J859" i="1"/>
  <c r="J857" i="1"/>
  <c r="J802" i="1"/>
  <c r="J784" i="1"/>
  <c r="J765" i="1"/>
  <c r="J665" i="1"/>
  <c r="J671" i="1"/>
  <c r="J646" i="1"/>
  <c r="J595" i="1"/>
  <c r="J597" i="1"/>
  <c r="J541" i="1"/>
  <c r="J539" i="1"/>
  <c r="J747" i="1" l="1"/>
  <c r="J351" i="1"/>
  <c r="J558" i="1"/>
  <c r="J559" i="1"/>
  <c r="J738" i="1"/>
  <c r="J658" i="1"/>
  <c r="J773" i="1"/>
  <c r="J16" i="1"/>
  <c r="J17" i="1"/>
  <c r="J600" i="1"/>
  <c r="J601" i="1"/>
  <c r="J704" i="1"/>
  <c r="J709" i="1"/>
  <c r="J573" i="1"/>
  <c r="J579" i="1"/>
  <c r="J678" i="1"/>
  <c r="J685" i="1"/>
  <c r="J851" i="1"/>
  <c r="J853" i="1"/>
  <c r="J599" i="1"/>
  <c r="J785" i="1"/>
  <c r="J751" i="1"/>
  <c r="J778" i="1" l="1"/>
  <c r="J657" i="1"/>
  <c r="J746" i="1"/>
  <c r="J512" i="1"/>
  <c r="J663" i="1"/>
  <c r="J664" i="1"/>
  <c r="J677" i="1"/>
  <c r="J593" i="1"/>
  <c r="J594" i="1"/>
  <c r="J849" i="1"/>
  <c r="J850" i="1"/>
  <c r="J772" i="1"/>
  <c r="J737" i="1"/>
  <c r="J349" i="1"/>
  <c r="J350" i="1"/>
  <c r="J641" i="1"/>
  <c r="J538" i="1"/>
  <c r="J795" i="1"/>
  <c r="J844" i="1" l="1"/>
  <c r="J744" i="1"/>
  <c r="J745" i="1"/>
  <c r="J777" i="1"/>
  <c r="J591" i="1"/>
  <c r="J592" i="1"/>
  <c r="J711" i="1"/>
  <c r="J736" i="1"/>
  <c r="J794" i="1"/>
  <c r="J511" i="1"/>
  <c r="J655" i="1"/>
  <c r="J656" i="1"/>
  <c r="J640" i="1"/>
  <c r="J556" i="1"/>
  <c r="J557" i="1"/>
  <c r="J537" i="1"/>
  <c r="J771" i="1"/>
  <c r="J792" i="1" l="1"/>
  <c r="J793" i="1"/>
  <c r="J550" i="1"/>
  <c r="J551" i="1"/>
  <c r="J662" i="1"/>
  <c r="J536" i="1"/>
  <c r="J639" i="1"/>
  <c r="J510" i="1"/>
  <c r="J776" i="1"/>
  <c r="J770" i="1"/>
  <c r="J842" i="1"/>
  <c r="J843" i="1"/>
  <c r="J775" i="1" l="1"/>
  <c r="J637" i="1"/>
  <c r="J638" i="1"/>
  <c r="J505" i="1"/>
  <c r="J534" i="1"/>
  <c r="J535" i="1"/>
  <c r="J661" i="1"/>
  <c r="J398" i="1"/>
  <c r="J399" i="1"/>
  <c r="J764" i="1"/>
  <c r="J769" i="1"/>
  <c r="J503" i="1" l="1"/>
  <c r="J504" i="1"/>
  <c r="J636" i="1"/>
  <c r="J660" i="1"/>
  <c r="J53" i="1"/>
  <c r="J57" i="1"/>
  <c r="J750" i="1"/>
  <c r="J322" i="1"/>
  <c r="J388" i="1" l="1"/>
  <c r="J390" i="1"/>
  <c r="J52" i="1"/>
  <c r="J80" i="1"/>
  <c r="J151" i="1"/>
  <c r="J185" i="1"/>
  <c r="J188" i="1"/>
  <c r="J606" i="1"/>
  <c r="J392" i="1"/>
  <c r="J444" i="1"/>
  <c r="J462" i="1"/>
  <c r="J460" i="1"/>
  <c r="J455" i="1"/>
  <c r="J379" i="1"/>
  <c r="J217" i="1" l="1"/>
  <c r="J41" i="1"/>
  <c r="J45" i="1"/>
  <c r="J303" i="1"/>
  <c r="J99" i="1"/>
  <c r="J100" i="1"/>
  <c r="J487" i="1"/>
  <c r="J488" i="1"/>
  <c r="J223" i="1"/>
  <c r="J224" i="1"/>
  <c r="J69" i="1"/>
  <c r="J432" i="1"/>
  <c r="J310" i="1"/>
  <c r="J311" i="1"/>
  <c r="J221" i="1"/>
  <c r="J106" i="1"/>
  <c r="J401" i="1"/>
  <c r="J404" i="1"/>
  <c r="J484" i="1"/>
  <c r="J485" i="1"/>
  <c r="J501" i="1"/>
  <c r="J251" i="1"/>
  <c r="J110" i="1"/>
  <c r="J77" i="1"/>
  <c r="J78" i="1"/>
  <c r="J174" i="1"/>
  <c r="J178" i="1"/>
  <c r="J71" i="1"/>
  <c r="J73" i="1"/>
  <c r="J459" i="1"/>
  <c r="J76" i="1"/>
  <c r="J40" i="1"/>
  <c r="J317" i="1"/>
  <c r="J72" i="1"/>
  <c r="J386" i="1"/>
  <c r="J431" i="1"/>
  <c r="J483" i="1" l="1"/>
  <c r="J437" i="1"/>
  <c r="J250" i="1"/>
  <c r="J104" i="1"/>
  <c r="J105" i="1"/>
  <c r="J67" i="1"/>
  <c r="J68" i="1"/>
  <c r="J302" i="1"/>
  <c r="J216" i="1"/>
  <c r="J184" i="1"/>
  <c r="J453" i="1"/>
  <c r="J454" i="1"/>
  <c r="J549" i="1"/>
  <c r="J581" i="1"/>
  <c r="J172" i="1"/>
  <c r="J173" i="1"/>
  <c r="J108" i="1"/>
  <c r="J109" i="1"/>
  <c r="J500" i="1"/>
  <c r="J219" i="1"/>
  <c r="J220" i="1"/>
  <c r="J430" i="1"/>
  <c r="J412" i="1"/>
  <c r="J414" i="1"/>
  <c r="J116" i="1"/>
  <c r="J136" i="1"/>
  <c r="J305" i="1"/>
  <c r="J413" i="1"/>
  <c r="J183" i="1" l="1"/>
  <c r="J300" i="1"/>
  <c r="J301" i="1"/>
  <c r="J436" i="1"/>
  <c r="J374" i="1"/>
  <c r="J498" i="1"/>
  <c r="J499" i="1"/>
  <c r="J215" i="1"/>
  <c r="J210" i="1"/>
  <c r="J226" i="1"/>
  <c r="J249" i="1"/>
  <c r="J316" i="1"/>
  <c r="J428" i="1"/>
  <c r="J429" i="1"/>
  <c r="J458" i="1"/>
  <c r="J434" i="1" l="1"/>
  <c r="J435" i="1"/>
  <c r="J182" i="1"/>
  <c r="J299" i="1"/>
  <c r="J315" i="1"/>
  <c r="J373" i="1"/>
  <c r="J447" i="1"/>
  <c r="J452" i="1"/>
  <c r="J39" i="1"/>
  <c r="J75" i="1"/>
  <c r="J372" i="1" l="1"/>
  <c r="J38" i="1"/>
  <c r="J371" i="1" l="1"/>
  <c r="J348" i="1" l="1"/>
  <c r="J347" i="1" l="1"/>
</calcChain>
</file>

<file path=xl/sharedStrings.xml><?xml version="1.0" encoding="utf-8"?>
<sst xmlns="http://schemas.openxmlformats.org/spreadsheetml/2006/main" count="4539" uniqueCount="706">
  <si>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</si>
  <si>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</si>
  <si>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</si>
  <si>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</si>
  <si>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</si>
  <si>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</si>
  <si>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</si>
  <si>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</si>
  <si>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</si>
  <si>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</si>
  <si>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</si>
  <si>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</si>
  <si>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</si>
  <si>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</si>
  <si>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</si>
  <si>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</si>
  <si>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</si>
  <si>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</si>
  <si>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</si>
  <si>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</si>
  <si>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</si>
  <si>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</si>
  <si>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</si>
  <si>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</si>
  <si>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</si>
  <si>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</si>
  <si>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</si>
  <si>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</si>
  <si>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</si>
  <si>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</si>
  <si>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</si>
  <si>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</si>
  <si>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</si>
  <si>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</si>
  <si>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</si>
  <si>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</si>
  <si>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</si>
  <si>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</si>
  <si>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</si>
  <si>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</si>
  <si>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</si>
  <si>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</si>
  <si>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</si>
  <si>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</si>
  <si>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</si>
  <si>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</si>
  <si>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</si>
  <si>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</si>
  <si>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</si>
  <si>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</si>
  <si>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</si>
  <si>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</si>
  <si>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</si>
  <si>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</si>
  <si>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</si>
  <si>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</si>
  <si>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</si>
  <si>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</si>
  <si>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</si>
  <si>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</si>
  <si>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</si>
  <si>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</si>
  <si>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</si>
  <si>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</si>
  <si>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</si>
  <si>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</si>
  <si>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</si>
  <si>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</si>
  <si>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</si>
  <si>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</si>
  <si>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</si>
  <si>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</si>
  <si>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</si>
  <si>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</si>
  <si>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</si>
  <si>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</si>
  <si>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</si>
  <si>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</si>
  <si>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</si>
  <si>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</si>
  <si>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</si>
  <si>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</si>
  <si>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</si>
  <si>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</si>
  <si>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</si>
  <si>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</si>
  <si>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</si>
  <si>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</si>
  <si>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</si>
  <si>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</si>
  <si>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</si>
  <si>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</si>
  <si>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</si>
  <si>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</si>
  <si>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</si>
  <si>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</si>
  <si>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</si>
  <si>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</si>
  <si>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</si>
  <si>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</si>
  <si>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</si>
  <si>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</si>
  <si>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</si>
  <si>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</si>
  <si>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</si>
  <si>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</si>
  <si>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</si>
  <si>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</si>
  <si>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</si>
  <si>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</si>
  <si>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</si>
  <si>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</si>
  <si>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</si>
  <si>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</si>
  <si>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</si>
  <si>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</si>
  <si>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</si>
  <si>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</si>
  <si>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</si>
  <si>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</si>
  <si>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</si>
  <si>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</si>
  <si>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</si>
  <si>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</si>
  <si>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</si>
  <si>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</si>
  <si>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</si>
  <si>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</si>
  <si>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</si>
  <si>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</si>
  <si>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</si>
  <si>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</si>
  <si>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</si>
  <si>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</si>
  <si>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</si>
  <si>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</si>
  <si>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</si>
  <si>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</si>
  <si>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</si>
  <si>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</si>
  <si>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</si>
  <si>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</si>
  <si>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</si>
  <si>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</si>
  <si>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</si>
  <si>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</si>
  <si>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</si>
  <si>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</si>
  <si>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</si>
  <si>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</si>
  <si>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</si>
  <si>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</si>
  <si>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</si>
  <si>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</si>
  <si>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</si>
  <si>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</si>
  <si>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</si>
  <si>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</si>
  <si>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</si>
  <si>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</si>
  <si>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</si>
  <si>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</si>
  <si>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</si>
  <si>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</si>
  <si>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</si>
  <si>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</si>
  <si>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</si>
  <si>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</si>
  <si>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</si>
  <si>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</si>
  <si>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</si>
  <si>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</si>
  <si>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</si>
  <si>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</si>
  <si>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</si>
  <si>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</si>
  <si>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</si>
  <si>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</si>
  <si>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</si>
  <si>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</si>
  <si>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</si>
  <si>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</si>
  <si>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</si>
  <si>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</si>
  <si>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</si>
  <si>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</si>
  <si>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</si>
  <si>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</si>
  <si>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</si>
  <si>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</si>
  <si>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</si>
  <si>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</si>
  <si>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</si>
  <si>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</si>
  <si>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</si>
  <si>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</si>
  <si>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</si>
  <si>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</si>
  <si>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</si>
  <si>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</si>
  <si>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</si>
  <si>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</si>
  <si>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</si>
  <si>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</si>
  <si>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</si>
  <si>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</si>
  <si>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</si>
  <si>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</si>
  <si>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</si>
  <si>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</si>
  <si>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</si>
  <si>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</si>
  <si>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</si>
  <si>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</si>
  <si>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</si>
  <si>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</si>
  <si>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</si>
  <si>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</si>
  <si>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</si>
  <si>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</si>
  <si>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</si>
  <si>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</si>
  <si>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</si>
  <si>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</si>
  <si>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</si>
  <si>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</si>
  <si>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</si>
  <si>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</si>
  <si>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</si>
  <si>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</si>
  <si>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</si>
  <si>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</si>
  <si>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</si>
  <si>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</si>
  <si>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</si>
  <si>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</si>
  <si>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</si>
  <si>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</si>
  <si>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</si>
  <si>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</si>
  <si>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</si>
  <si>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</si>
  <si>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</si>
  <si>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</si>
  <si>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</si>
  <si>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</si>
  <si>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</si>
  <si>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</si>
  <si>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</si>
  <si>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</si>
  <si>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</si>
  <si>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</si>
  <si>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</si>
  <si>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</si>
  <si>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</si>
  <si>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</si>
  <si>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</si>
  <si>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</si>
  <si>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</si>
  <si>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</si>
  <si>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</si>
  <si>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</si>
  <si>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</si>
  <si>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</si>
  <si>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</si>
  <si>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</si>
  <si>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</si>
  <si>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</si>
  <si>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</si>
  <si>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</si>
  <si>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</si>
  <si>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</si>
  <si>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</si>
  <si>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</si>
  <si>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</si>
  <si>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</si>
  <si>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</si>
  <si>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</si>
  <si>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</si>
  <si>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</si>
  <si>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</si>
  <si>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</si>
  <si>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</si>
  <si>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</si>
  <si>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</si>
  <si>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</si>
  <si>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</si>
  <si>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</si>
  <si>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</si>
  <si>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</si>
  <si>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</si>
  <si>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</si>
  <si>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</si>
  <si>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</si>
  <si>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</si>
  <si>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</si>
  <si>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</si>
  <si>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</si>
  <si>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</si>
  <si>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</si>
  <si>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</si>
  <si>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</si>
  <si>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</si>
  <si>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</si>
  <si>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</si>
  <si>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</si>
  <si>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</si>
  <si>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</si>
  <si>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</si>
  <si>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</si>
  <si>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</si>
  <si>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</si>
  <si>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</si>
  <si>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</si>
  <si>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</si>
  <si>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</si>
  <si>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</si>
  <si>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</si>
  <si>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</si>
  <si>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</si>
  <si>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</si>
  <si>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</si>
  <si>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</si>
  <si>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</si>
  <si>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</si>
  <si>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</si>
  <si>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</si>
  <si>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</si>
  <si>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</si>
  <si>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</si>
  <si>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</si>
  <si>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</si>
  <si>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</si>
  <si>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</si>
  <si>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</si>
  <si>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</si>
  <si>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</si>
  <si>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</si>
  <si>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</si>
  <si>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</si>
  <si>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</si>
  <si>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</si>
  <si>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</si>
  <si>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</si>
  <si>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</si>
  <si>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</si>
  <si>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</si>
  <si>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</si>
  <si>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</si>
  <si>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</si>
  <si>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</si>
  <si>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</si>
  <si>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</si>
  <si>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</si>
  <si>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</si>
  <si>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</si>
  <si>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</si>
  <si>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</si>
  <si>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</si>
  <si>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</si>
  <si>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</si>
  <si>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</si>
  <si>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</si>
  <si>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</si>
  <si>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</si>
  <si>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</si>
  <si>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</si>
  <si>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</si>
  <si>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</si>
  <si>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</si>
  <si>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</si>
  <si>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</si>
  <si>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</si>
  <si>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</si>
  <si>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</si>
  <si>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</si>
  <si>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</si>
  <si>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</si>
  <si>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</si>
  <si>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</si>
  <si>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</si>
  <si>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</si>
  <si>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</si>
  <si>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</si>
  <si>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</si>
  <si>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</si>
  <si>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</si>
  <si>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</si>
  <si>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</si>
  <si>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</si>
  <si>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</si>
  <si>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</si>
  <si>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</si>
  <si>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</si>
  <si>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</si>
  <si>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</si>
  <si>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</si>
  <si>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</si>
  <si>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</si>
  <si>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</si>
  <si>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</si>
  <si>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</si>
  <si>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</si>
  <si>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</si>
  <si>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</si>
  <si>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</si>
  <si>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</si>
  <si>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</si>
  <si>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</si>
  <si>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</si>
  <si>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</si>
  <si>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</si>
  <si>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</si>
  <si>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</si>
  <si>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</si>
  <si>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</si>
  <si>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</si>
  <si>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</si>
  <si>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</si>
  <si>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</si>
  <si>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</si>
  <si>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</si>
  <si>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</si>
  <si>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</si>
  <si>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</si>
  <si>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</si>
  <si>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</si>
  <si>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</si>
  <si>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</si>
  <si>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</si>
  <si>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</si>
  <si>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</si>
  <si>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</si>
  <si>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</si>
  <si>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</si>
  <si>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</si>
  <si>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</si>
  <si>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</si>
  <si>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</si>
  <si>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</si>
  <si>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</si>
  <si>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10101 S2160</t>
  </si>
  <si>
    <t>Софинансирование расходных обязательств муниципальных районов (городских округов)</t>
  </si>
  <si>
    <t>Уплата прочих налогов, сборов</t>
  </si>
  <si>
    <t>10501 S2160</t>
  </si>
  <si>
    <t>10501  S2160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</si>
  <si>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</si>
  <si>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</si>
  <si>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</si>
  <si>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</si>
  <si>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</si>
  <si>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</si>
  <si>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</si>
  <si>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</si>
  <si>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</si>
  <si>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</si>
  <si>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</si>
  <si>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18001 00000</t>
  </si>
  <si>
    <t>99900 82900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</si>
  <si>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</si>
  <si>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</si>
  <si>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</si>
  <si>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</si>
  <si>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Уплата налога на имущество организаций и земельного налога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</si>
  <si>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</si>
  <si>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</si>
  <si>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</si>
  <si>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</si>
  <si>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</si>
  <si>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</si>
  <si>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</si>
  <si>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</si>
  <si>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</si>
  <si>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</si>
  <si>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</si>
  <si>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</si>
  <si>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</si>
  <si>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</si>
  <si>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</si>
  <si>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</si>
  <si>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</si>
  <si>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</si>
  <si>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</si>
  <si>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25000 00000</t>
  </si>
  <si>
    <t>831</t>
  </si>
  <si>
    <t>03002 S2610</t>
  </si>
  <si>
    <t>Благоустройство территорий, прилегающих к местам туристского показа в муниципальных образованиях в Республике Бурятия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</si>
  <si>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</si>
  <si>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03002 00000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</si>
  <si>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</si>
  <si>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</si>
  <si>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</si>
  <si>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</si>
  <si>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99900 S2140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</si>
  <si>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</si>
  <si>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</si>
  <si>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</si>
  <si>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10301 S2160</t>
  </si>
  <si>
    <t>Исполнение расходных обязательств муниципальных районов (городских округов)</t>
  </si>
  <si>
    <t xml:space="preserve">02201 63010 </t>
  </si>
  <si>
    <t xml:space="preserve">02201 00000 </t>
  </si>
  <si>
    <t>17001 S2860</t>
  </si>
  <si>
    <t>На модернизацию объектов водоснабжения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</si>
  <si>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</si>
  <si>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</si>
  <si>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</si>
  <si>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</si>
  <si>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08201 S2160</t>
  </si>
  <si>
    <t>08201 L4670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</si>
  <si>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</si>
  <si>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350</t>
  </si>
  <si>
    <t>Премии и гранты</t>
  </si>
  <si>
    <t>09301 S2160</t>
  </si>
  <si>
    <t>Прочие мероприятия, связаные с выполнением обязательста ОМСУ</t>
  </si>
  <si>
    <t>Основное мероприятие "Проведение рейтинговой оценки показателей эффективности развития сельских поселений"</t>
  </si>
  <si>
    <t>04304743Д0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</si>
  <si>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</si>
  <si>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</si>
  <si>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</si>
  <si>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</si>
  <si>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</si>
  <si>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</si>
  <si>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</si>
  <si>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</si>
  <si>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</si>
  <si>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</si>
  <si>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321</t>
  </si>
  <si>
    <t>Пособия, компенсации и иные социальные выплаты гражданам, кроме публичных нормативных обязательств</t>
  </si>
  <si>
    <t>19001 S2140</t>
  </si>
  <si>
    <t>19001 00000</t>
  </si>
  <si>
    <t xml:space="preserve">Основное мероприятие "Благоустройство территории во всех населенных пунктах МО СП 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</si>
  <si>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</si>
  <si>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</si>
  <si>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14001 74030</t>
  </si>
  <si>
    <t>Премирование победителей и призеров республиканского конкурса "Лучшее территориальное общественное самоуправление"</t>
  </si>
  <si>
    <t>Поощрение муниципальным учреждениям по итогам выборов в Селенгинском районе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</si>
  <si>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</si>
  <si>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</si>
  <si>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Создание условия для профессионального развития и подготовке кадров муниципальной службы</t>
  </si>
  <si>
    <t>01002 00000</t>
  </si>
  <si>
    <t>084A2 55190</t>
  </si>
  <si>
    <t>Государственная поддержка отрасли культура</t>
  </si>
  <si>
    <t>09301 S2140</t>
  </si>
  <si>
    <t>093P5 50810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</si>
  <si>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</si>
  <si>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52290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</si>
  <si>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</si>
  <si>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</si>
  <si>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</si>
  <si>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</si>
  <si>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</si>
  <si>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</si>
  <si>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</si>
  <si>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</si>
  <si>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За достижение показателей деятельности органов исполнительной власти Республики Бурятия</t>
  </si>
  <si>
    <t>99900 55493</t>
  </si>
  <si>
    <t>99900 S4760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</si>
  <si>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</si>
  <si>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</si>
  <si>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99900 82400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</si>
  <si>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</si>
  <si>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S2180</t>
  </si>
  <si>
    <t>340</t>
  </si>
  <si>
    <t>Стипендии</t>
  </si>
  <si>
    <t>04102 S4760</t>
  </si>
  <si>
    <t>99900 82170</t>
  </si>
  <si>
    <t>08301 S4760</t>
  </si>
  <si>
    <t>08101 S4760</t>
  </si>
  <si>
    <t>08201 S4760</t>
  </si>
  <si>
    <t xml:space="preserve">Резервные фонды местных администраций
</t>
  </si>
  <si>
    <t>08402 S4760</t>
  </si>
  <si>
    <t>09601 S4760</t>
  </si>
  <si>
    <t>09301 S4760</t>
  </si>
  <si>
    <t>09401 S4760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</si>
  <si>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</si>
  <si>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</si>
  <si>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</si>
  <si>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</si>
  <si>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</si>
  <si>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</si>
  <si>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</si>
  <si>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</si>
  <si>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</si>
  <si>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</si>
  <si>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</si>
  <si>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</si>
  <si>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"Чистая вода на 2020-2025 годы"</t>
  </si>
  <si>
    <t>170F5 52430</t>
  </si>
  <si>
    <t>160F2 54240</t>
  </si>
  <si>
    <t>160F2 5424F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</si>
  <si>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</si>
  <si>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МП «Поддержка сельских и городских инициатив в Селенгинском районе на 2020-2025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</si>
  <si>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</si>
  <si>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</si>
  <si>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МП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</si>
  <si>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</si>
  <si>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«Сохранение и развитие бурятского языка в Селенгинском районе на 2021-2025 годы"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</si>
  <si>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</si>
  <si>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</si>
  <si>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170F5 00000</t>
  </si>
  <si>
    <t>10103 S2140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</si>
  <si>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</si>
  <si>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Приобретение и установка источников наружного противопожарного водоснабжения</t>
  </si>
  <si>
    <t>18001 S4820</t>
  </si>
  <si>
    <t>Основное мероприятие "Капитальный ремонт учреждений дошкольного  образования"</t>
  </si>
  <si>
    <t>10103 00000</t>
  </si>
  <si>
    <t>Основное мероприятие "Приобщение различных групп населения к систематическим занятиям физической культурой и спортом"</t>
  </si>
  <si>
    <t>09600 00000</t>
  </si>
  <si>
    <t>Приложение № 4 к решению сессии</t>
  </si>
  <si>
    <t>районного Совета депутатов</t>
  </si>
  <si>
    <t>"Об исполнении бюджета муниципального</t>
  </si>
  <si>
    <t>бюджетной росписью</t>
  </si>
  <si>
    <t>% исполнения к решению сессии</t>
  </si>
  <si>
    <t>% исполнения к бюджетной росписи</t>
  </si>
  <si>
    <t>утверждено решением сессии</t>
  </si>
  <si>
    <t>образования "Селенгинский район" за 2024 год"</t>
  </si>
  <si>
    <t>Ведомственная структура расходов местного бюджета за 2024 год</t>
  </si>
  <si>
    <t>Исполнено за 2024 год</t>
  </si>
  <si>
    <t>99900 S2160</t>
  </si>
  <si>
    <t>Обеспечение проведения выборов и референдумов</t>
  </si>
  <si>
    <t>Специальные расходы</t>
  </si>
  <si>
    <t>880</t>
  </si>
  <si>
    <t>01003 00000</t>
  </si>
  <si>
    <t>01003 82900</t>
  </si>
  <si>
    <t>Основное мероприятие "Муниципальный форум "Малая Родина - сила России"</t>
  </si>
  <si>
    <t>01006 00000</t>
  </si>
  <si>
    <t>01006 82900</t>
  </si>
  <si>
    <t>Субсидии (гранты в форме субсидий), не подлежащие казначейскому сопровождению</t>
  </si>
  <si>
    <t>633</t>
  </si>
  <si>
    <t>99900 83200</t>
  </si>
  <si>
    <t>99900 97010</t>
  </si>
  <si>
    <t>Основное мероприятие "Развитие транспортной инфраструктуры"</t>
  </si>
  <si>
    <t>06050 00000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</si>
  <si>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</si>
  <si>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06050 L3728</t>
  </si>
  <si>
    <t>Основное мероприятие "Организация и проведение мероприятий в сфере туризма на муниципальном уровне"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</si>
  <si>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</si>
  <si>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03001 S2Е80</t>
  </si>
  <si>
    <t>Компенсация выпадающих доходов по электроэнергии, вырабатываемой дизельными электростанциями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</si>
  <si>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</si>
  <si>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Ежемесячное денежное вознаграждение воспитателей муниципальных дошкольных образовательных организаций, общеобразовательных организаций, образовательных организаций дополнительного образования, реализующих программу погружения в бурятскую языковую среду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</si>
  <si>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</si>
  <si>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</si>
  <si>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10102 S2160</t>
  </si>
  <si>
    <t>Финансовое обеспечение расходных обязательств, связанных с решением первоочередных вопросов местного значения</t>
  </si>
  <si>
    <t>10201 74870</t>
  </si>
  <si>
    <t xml:space="preserve">10201 74870 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</si>
  <si>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</si>
  <si>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10201 L0500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</si>
  <si>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</si>
  <si>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10201 L3030</t>
  </si>
  <si>
    <t>102EB 51790</t>
  </si>
  <si>
    <t>10501 S4760</t>
  </si>
  <si>
    <t>10501  S4760</t>
  </si>
  <si>
    <t>02201 S4760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</si>
  <si>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</si>
  <si>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Подготовка проектов межевания земельных участков и на проведение кадастровых работ</t>
  </si>
  <si>
    <t>04103 L5990</t>
  </si>
  <si>
    <t>Проведение комплексных кадастровых работ за счет республиканского бюджета</t>
  </si>
  <si>
    <t>04103 S5110</t>
  </si>
  <si>
    <t>Строительство и реконструкция (модернизация) объектов питьевого водоснабжения</t>
  </si>
  <si>
    <t>08301 S2140</t>
  </si>
  <si>
    <t>08301 S2160</t>
  </si>
  <si>
    <t>08101 S2140</t>
  </si>
  <si>
    <t>08201 S2140</t>
  </si>
  <si>
    <t>Муниципальная программа «Сохранение и развитие бурятского языка в Селенгинском районе на 2021-2024 годы"</t>
  </si>
  <si>
    <t>08402 S2160</t>
  </si>
  <si>
    <t>08402  S2160</t>
  </si>
  <si>
    <t>Основное мероприятие "Расходы, связанные с выполнением деятельности учреждений молодежной политики"</t>
  </si>
  <si>
    <t>Реализация программы комплексного развития молодежной политики в регионах Российской Федерации "Регион для молодых"</t>
  </si>
  <si>
    <t>09601 L1160</t>
  </si>
  <si>
    <t>09601 S2140</t>
  </si>
  <si>
    <t>09101 00000</t>
  </si>
  <si>
    <t>09200 00000</t>
  </si>
  <si>
    <t>Основное мероприятие "Проведение республиканского фестиваля "День поля""</t>
  </si>
  <si>
    <t>06070 00000</t>
  </si>
  <si>
    <t>06070 82900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</si>
  <si>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</si>
  <si>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06080 00000</t>
  </si>
  <si>
    <t>06080 82900</t>
  </si>
  <si>
    <t>Основное мероприятие "Фестиваль фермерской продукции - Ферм-Фест 2024"</t>
  </si>
  <si>
    <t>06090 00000</t>
  </si>
  <si>
    <t>06090 82900</t>
  </si>
  <si>
    <t>99900  S2160</t>
  </si>
  <si>
    <t>Муниципальное казенное учреждение "Управление по инфраструктуре" Администрации МО "Селенгинский район"</t>
  </si>
  <si>
    <t>977</t>
  </si>
  <si>
    <t>Расходы на обеспечение деятельности учреждений по инфраструктуре</t>
  </si>
  <si>
    <t>99900 83220</t>
  </si>
  <si>
    <t>Иные выплаты персоналу, за исключением фонда оплаты труда</t>
  </si>
  <si>
    <t>99900  S4760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</si>
  <si>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</si>
  <si>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06050 L3727</t>
  </si>
  <si>
    <t>17001 82900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</si>
  <si>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</si>
  <si>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</si>
  <si>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</si>
  <si>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Муниципальная программа "Охрана окружающей среды в муниципальном образовании "Селенгинский район" на 2023-2027 годы"</t>
  </si>
  <si>
    <t>ОХРАНА ОКРУЖАЮЩЕЙ СРЕДЫ</t>
  </si>
  <si>
    <t>Другие вопросы в области охраны окружающей среды</t>
  </si>
  <si>
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</si>
  <si>
    <t>99900S2С00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</si>
  <si>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</si>
  <si>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</si>
  <si>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</si>
  <si>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кассовые расходы</t>
  </si>
  <si>
    <t>от "09" июля 2025 г.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</si>
</sst>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0.0"/>
  </numFmts>
  <fonts count="27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  <font>
      <sz val="8"/>
      <name val="Arial"/>
      <family val="2"/>
    </font>
    <font>
      <sz val="9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5" fillId="0" borderId="0"/>
  </cellStyleXfs>
  <cellXfs count="164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6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7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wrapText="1"/>
    </xf>
    <xf numFmtId="0" fontId="4" fillId="8" borderId="1" xfId="0" applyFont="1" applyFill="1" applyBorder="1" applyAlignment="1">
      <alignment horizontal="left" wrapText="1"/>
    </xf>
    <xf numFmtId="0" fontId="4" fillId="8" borderId="1" xfId="0" applyFont="1" applyFill="1" applyBorder="1" applyAlignment="1">
      <alignment wrapText="1"/>
    </xf>
    <xf numFmtId="166" fontId="2" fillId="7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168" fontId="17" fillId="8" borderId="1" xfId="0" applyNumberFormat="1" applyFont="1" applyFill="1" applyBorder="1" applyAlignment="1">
      <alignment horizontal="center" vertical="center" wrapText="1"/>
    </xf>
    <xf numFmtId="0" fontId="1" fillId="11" borderId="0" xfId="0" applyFont="1" applyFill="1" applyAlignment="1">
      <alignment wrapText="1"/>
    </xf>
    <xf numFmtId="168" fontId="24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9" fontId="1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2" fillId="1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/>
    </xf>
    <xf numFmtId="165" fontId="2" fillId="9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left" vertical="center" wrapText="1"/>
    </xf>
    <xf numFmtId="0" fontId="26" fillId="0" borderId="0" xfId="4" applyFont="1" applyAlignment="1">
      <alignment horizontal="left" wrapText="1"/>
    </xf>
    <xf numFmtId="0" fontId="12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_Ведом.структура" xfId="4" xr:uid="{00000000-0005-0000-0000-000001000000}"/>
    <cellStyle name="Финансовый 2" xfId="1" xr:uid="{00000000-0005-0000-0000-000002000000}"/>
    <cellStyle name="Финансовый 2 2" xfId="3" xr:uid="{00000000-0005-0000-0000-000003000000}"/>
    <cellStyle name="Финансовый 3" xfId="2" xr:uid="{00000000-0005-0000-0000-000004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478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65B7465-EACD-4A0E-90A7-252D80FDCE45}" diskRevisions="1" revisionId="21361" version="11">
  <header guid="{365B7465-EACD-4A0E-90A7-252D80FDCE45}" dateTime="2025-07-09T15:06:05" maxSheetId="3" userName="Пользователь" r:id="rId478" minRId="21359">
    <sheetIdMap count="2">
      <sheetId val="1"/>
      <sheetId val="2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359" sId="1">
    <oc r="K6" t="inlineStr">
      <is>
        <t>от "___" ________ 2025 г. №____</t>
      </is>
    </oc>
    <nc r="K6" t="inlineStr">
      <is>
        <t>от "09" июля 2025 г. № 54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Ведом.структура!$A$1:$K$884</formula>
    <oldFormula>Ведом.структура!$A$1:$G$884</oldFormula>
  </rdn>
  <rdn rId="0" localSheetId="1" customView="1" name="Z_73FC67B9_3A5E_4402_A781_D3BF0209130F_.wvu.FilterData" hidden="1" oldHidden="1">
    <formula>Ведом.структура!$A$14:$I$882</formula>
    <oldFormula>Ведом.структура!$A$14:$I$882</oldFormula>
  </rdn>
  <rcv guid="{73FC67B9-3A5E-4402-A781-D3BF0209130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V920"/>
  <sheetViews>
    <sheetView tabSelected="1"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8.42578125" style="1" customWidth="1"/>
    <col min="7" max="7" width="19.140625" style="1" customWidth="1"/>
    <col min="8" max="8" width="17.28515625" style="1" customWidth="1"/>
    <col min="9" max="9" width="16.5703125" style="1" customWidth="1"/>
    <col min="10" max="10" width="9.85546875" style="1" customWidth="1"/>
    <col min="11" max="16384" width="9.140625" style="1"/>
  </cols>
  <sheetData>
    <row r="2" spans="1:12" ht="12.75" customHeight="1" x14ac:dyDescent="0.2">
      <c r="A2" s="41"/>
      <c r="B2" s="41"/>
      <c r="C2" s="41"/>
      <c r="D2" s="2"/>
      <c r="K2" s="119" t="s">
        <v>608</v>
      </c>
    </row>
    <row r="3" spans="1:12" ht="12.75" customHeight="1" x14ac:dyDescent="0.2">
      <c r="A3" s="41"/>
      <c r="B3" s="41"/>
      <c r="C3" s="41"/>
      <c r="D3" s="2"/>
      <c r="K3" s="119" t="s">
        <v>609</v>
      </c>
    </row>
    <row r="4" spans="1:12" ht="12.75" customHeight="1" x14ac:dyDescent="0.2">
      <c r="A4" s="41"/>
      <c r="B4" s="41"/>
      <c r="C4" s="2"/>
      <c r="D4" s="2"/>
      <c r="K4" s="119" t="s">
        <v>610</v>
      </c>
    </row>
    <row r="5" spans="1:12" ht="12.75" customHeight="1" x14ac:dyDescent="0.2">
      <c r="A5" s="41"/>
      <c r="B5" s="41"/>
      <c r="C5" s="2"/>
      <c r="D5" s="2"/>
      <c r="K5" s="119" t="s">
        <v>615</v>
      </c>
    </row>
    <row r="6" spans="1:12" ht="12.75" customHeight="1" x14ac:dyDescent="0.2">
      <c r="A6" s="41"/>
      <c r="B6" s="41"/>
      <c r="C6" s="2"/>
      <c r="D6" s="2"/>
      <c r="K6" s="119" t="s">
        <v>705</v>
      </c>
    </row>
    <row r="7" spans="1:12" ht="12.75" customHeight="1" x14ac:dyDescent="0.2">
      <c r="A7" s="41"/>
      <c r="B7" s="41"/>
      <c r="C7" s="2"/>
      <c r="D7" s="2"/>
    </row>
    <row r="8" spans="1:12" ht="12.75" customHeight="1" x14ac:dyDescent="0.2">
      <c r="A8" s="41"/>
      <c r="B8" s="41"/>
      <c r="C8" s="2"/>
      <c r="D8" s="2"/>
      <c r="E8" s="31"/>
      <c r="F8" s="78"/>
      <c r="G8" s="3"/>
    </row>
    <row r="9" spans="1:12" ht="12.75" customHeight="1" x14ac:dyDescent="0.2">
      <c r="A9" s="41"/>
      <c r="B9" s="41"/>
      <c r="C9" s="2"/>
      <c r="D9" s="2"/>
      <c r="E9" s="31"/>
      <c r="F9" s="31"/>
    </row>
    <row r="10" spans="1:12" ht="12.75" customHeight="1" x14ac:dyDescent="0.2">
      <c r="A10" s="41"/>
      <c r="B10" s="41"/>
      <c r="C10" s="2"/>
      <c r="D10" s="2"/>
      <c r="E10" s="31"/>
      <c r="F10" s="31"/>
    </row>
    <row r="11" spans="1:12" ht="18.75" x14ac:dyDescent="0.2">
      <c r="A11" s="158" t="s">
        <v>616</v>
      </c>
      <c r="B11" s="158"/>
      <c r="C11" s="158"/>
      <c r="D11" s="158"/>
      <c r="E11" s="158"/>
      <c r="F11" s="158"/>
      <c r="G11" s="158"/>
      <c r="H11" s="121"/>
      <c r="I11" s="121"/>
      <c r="J11" s="121"/>
      <c r="K11" s="121"/>
    </row>
    <row r="12" spans="1:12" ht="15.75" x14ac:dyDescent="0.25">
      <c r="A12" s="42"/>
      <c r="B12" s="42"/>
      <c r="C12" s="42"/>
      <c r="D12" s="42"/>
      <c r="E12" s="42"/>
      <c r="F12" s="42"/>
      <c r="G12" s="43" t="s">
        <v>161</v>
      </c>
    </row>
    <row r="13" spans="1:12" ht="12.75" customHeight="1" x14ac:dyDescent="0.2">
      <c r="A13" s="163" t="s">
        <v>66</v>
      </c>
      <c r="B13" s="161" t="s">
        <v>142</v>
      </c>
      <c r="C13" s="161" t="s">
        <v>81</v>
      </c>
      <c r="D13" s="162"/>
      <c r="E13" s="162"/>
      <c r="F13" s="162"/>
      <c r="G13" s="159" t="s">
        <v>614</v>
      </c>
      <c r="H13" s="44"/>
      <c r="I13" s="120" t="s">
        <v>617</v>
      </c>
      <c r="J13" s="120"/>
      <c r="K13" s="120"/>
    </row>
    <row r="14" spans="1:12" ht="76.5" x14ac:dyDescent="0.2">
      <c r="A14" s="163"/>
      <c r="B14" s="161"/>
      <c r="C14" s="44" t="s">
        <v>77</v>
      </c>
      <c r="D14" s="44" t="s">
        <v>78</v>
      </c>
      <c r="E14" s="44" t="s">
        <v>79</v>
      </c>
      <c r="F14" s="44" t="s">
        <v>80</v>
      </c>
      <c r="G14" s="160"/>
      <c r="H14" s="44" t="s">
        <v>611</v>
      </c>
      <c r="I14" s="120" t="s">
        <v>704</v>
      </c>
      <c r="J14" s="120" t="s">
        <v>612</v>
      </c>
      <c r="K14" s="120" t="s">
        <v>613</v>
      </c>
    </row>
    <row r="15" spans="1:12" ht="25.5" x14ac:dyDescent="0.2">
      <c r="A15" s="45" t="s">
        <v>101</v>
      </c>
      <c r="B15" s="46">
        <v>845</v>
      </c>
      <c r="C15" s="46"/>
      <c r="D15" s="46"/>
      <c r="E15" s="46"/>
      <c r="F15" s="46"/>
      <c r="G15" s="129">
        <f>G16</f>
        <v>6960.4191300000002</v>
      </c>
      <c r="H15" s="129">
        <f t="shared" ref="H15:I17" si="0">H16</f>
        <v>6960.6691300000002</v>
      </c>
      <c r="I15" s="129">
        <f t="shared" si="0"/>
        <v>6960.6691300000002</v>
      </c>
      <c r="J15" s="124">
        <f>I15/G15*100</f>
        <v>100.00359173772917</v>
      </c>
      <c r="K15" s="124">
        <f>I15/H15*100</f>
        <v>100</v>
      </c>
      <c r="L15" s="123"/>
    </row>
    <row r="16" spans="1:12" x14ac:dyDescent="0.2">
      <c r="A16" s="32" t="s">
        <v>124</v>
      </c>
      <c r="B16" s="8">
        <v>845</v>
      </c>
      <c r="C16" s="8" t="s">
        <v>67</v>
      </c>
      <c r="D16" s="8"/>
      <c r="E16" s="8"/>
      <c r="F16" s="8"/>
      <c r="G16" s="130">
        <f>G17</f>
        <v>6960.4191300000002</v>
      </c>
      <c r="H16" s="130">
        <f t="shared" si="0"/>
        <v>6960.6691300000002</v>
      </c>
      <c r="I16" s="130">
        <f t="shared" si="0"/>
        <v>6960.6691300000002</v>
      </c>
      <c r="J16" s="124">
        <f>I16/G16*100</f>
        <v>100.00359173772917</v>
      </c>
      <c r="K16" s="124">
        <f t="shared" ref="K16:K80" si="1">I16/H16*100</f>
        <v>100</v>
      </c>
    </row>
    <row r="17" spans="1:11" ht="38.25" x14ac:dyDescent="0.2">
      <c r="A17" s="26" t="s">
        <v>141</v>
      </c>
      <c r="B17" s="7">
        <v>845</v>
      </c>
      <c r="C17" s="7" t="s">
        <v>67</v>
      </c>
      <c r="D17" s="7" t="s">
        <v>82</v>
      </c>
      <c r="E17" s="7"/>
      <c r="F17" s="7"/>
      <c r="G17" s="131">
        <f>G18</f>
        <v>6960.4191300000002</v>
      </c>
      <c r="H17" s="131">
        <f t="shared" si="0"/>
        <v>6960.6691300000002</v>
      </c>
      <c r="I17" s="131">
        <f t="shared" si="0"/>
        <v>6960.6691300000002</v>
      </c>
      <c r="J17" s="124">
        <f t="shared" ref="J17:J80" si="2">I17/G17*100</f>
        <v>100.00359173772917</v>
      </c>
      <c r="K17" s="124">
        <f t="shared" si="1"/>
        <v>100</v>
      </c>
    </row>
    <row r="18" spans="1:11" x14ac:dyDescent="0.2">
      <c r="A18" s="33" t="s">
        <v>163</v>
      </c>
      <c r="B18" s="10">
        <v>845</v>
      </c>
      <c r="C18" s="10" t="s">
        <v>67</v>
      </c>
      <c r="D18" s="10" t="s">
        <v>82</v>
      </c>
      <c r="E18" s="10" t="s">
        <v>186</v>
      </c>
      <c r="F18" s="10"/>
      <c r="G18" s="132">
        <f>G25+G19+G22</f>
        <v>6960.4191300000002</v>
      </c>
      <c r="H18" s="132">
        <f t="shared" ref="H18:I18" si="3">H25+H19+H22</f>
        <v>6960.6691300000002</v>
      </c>
      <c r="I18" s="132">
        <f t="shared" si="3"/>
        <v>6960.6691300000002</v>
      </c>
      <c r="J18" s="124">
        <f t="shared" si="2"/>
        <v>100.00359173772917</v>
      </c>
      <c r="K18" s="124">
        <f t="shared" si="1"/>
        <v>100</v>
      </c>
    </row>
    <row r="19" spans="1:11" s="39" customFormat="1" ht="38.25" x14ac:dyDescent="0.2">
      <c r="A19" s="29" t="s">
        <v>169</v>
      </c>
      <c r="B19" s="4">
        <v>845</v>
      </c>
      <c r="C19" s="4" t="s">
        <v>67</v>
      </c>
      <c r="D19" s="4" t="s">
        <v>82</v>
      </c>
      <c r="E19" s="4" t="s">
        <v>195</v>
      </c>
      <c r="F19" s="4"/>
      <c r="G19" s="133">
        <f>G20+G21</f>
        <v>84</v>
      </c>
      <c r="H19" s="133">
        <f t="shared" ref="H19:I19" si="4">H20+H21</f>
        <v>84</v>
      </c>
      <c r="I19" s="133">
        <f t="shared" si="4"/>
        <v>84</v>
      </c>
      <c r="J19" s="122">
        <f t="shared" si="2"/>
        <v>100</v>
      </c>
      <c r="K19" s="122">
        <f t="shared" si="1"/>
        <v>100</v>
      </c>
    </row>
    <row r="20" spans="1:11" ht="25.5" x14ac:dyDescent="0.2">
      <c r="A20" s="13" t="s">
        <v>184</v>
      </c>
      <c r="B20" s="5" t="s">
        <v>39</v>
      </c>
      <c r="C20" s="5" t="s">
        <v>67</v>
      </c>
      <c r="D20" s="5" t="s">
        <v>82</v>
      </c>
      <c r="E20" s="5" t="s">
        <v>195</v>
      </c>
      <c r="F20" s="5" t="s">
        <v>118</v>
      </c>
      <c r="G20" s="134">
        <v>64.043700000000001</v>
      </c>
      <c r="H20" s="134">
        <v>64.043700000000001</v>
      </c>
      <c r="I20" s="134">
        <v>64.043700000000001</v>
      </c>
      <c r="J20" s="122">
        <f t="shared" si="2"/>
        <v>100</v>
      </c>
      <c r="K20" s="122">
        <f t="shared" si="1"/>
        <v>100</v>
      </c>
    </row>
    <row r="21" spans="1:11" ht="38.25" x14ac:dyDescent="0.2">
      <c r="A21" s="13" t="s">
        <v>185</v>
      </c>
      <c r="B21" s="5" t="s">
        <v>39</v>
      </c>
      <c r="C21" s="5" t="s">
        <v>67</v>
      </c>
      <c r="D21" s="5" t="s">
        <v>82</v>
      </c>
      <c r="E21" s="5" t="s">
        <v>195</v>
      </c>
      <c r="F21" s="5" t="s">
        <v>178</v>
      </c>
      <c r="G21" s="134">
        <v>19.956299999999999</v>
      </c>
      <c r="H21" s="134">
        <v>19.956299999999999</v>
      </c>
      <c r="I21" s="134">
        <v>19.956299999999999</v>
      </c>
      <c r="J21" s="122">
        <f t="shared" si="2"/>
        <v>100</v>
      </c>
      <c r="K21" s="122">
        <f t="shared" si="1"/>
        <v>100</v>
      </c>
    </row>
    <row r="22" spans="1:11" ht="25.5" x14ac:dyDescent="0.2">
      <c r="A22" s="15" t="s">
        <v>554</v>
      </c>
      <c r="B22" s="4">
        <v>845</v>
      </c>
      <c r="C22" s="4" t="s">
        <v>67</v>
      </c>
      <c r="D22" s="4" t="s">
        <v>82</v>
      </c>
      <c r="E22" s="4" t="s">
        <v>555</v>
      </c>
      <c r="F22" s="5"/>
      <c r="G22" s="135">
        <f>G23+G24</f>
        <v>102.01600000000001</v>
      </c>
      <c r="H22" s="135">
        <f t="shared" ref="H22:I22" si="5">H23+H24</f>
        <v>102.01600000000001</v>
      </c>
      <c r="I22" s="135">
        <f t="shared" si="5"/>
        <v>102.01600000000001</v>
      </c>
      <c r="J22" s="122">
        <f t="shared" si="2"/>
        <v>100</v>
      </c>
      <c r="K22" s="122">
        <f t="shared" si="1"/>
        <v>100</v>
      </c>
    </row>
    <row r="23" spans="1:11" ht="25.5" x14ac:dyDescent="0.2">
      <c r="A23" s="13" t="s">
        <v>184</v>
      </c>
      <c r="B23" s="5" t="s">
        <v>39</v>
      </c>
      <c r="C23" s="5" t="s">
        <v>67</v>
      </c>
      <c r="D23" s="5" t="s">
        <v>82</v>
      </c>
      <c r="E23" s="5" t="s">
        <v>555</v>
      </c>
      <c r="F23" s="5" t="s">
        <v>118</v>
      </c>
      <c r="G23" s="134">
        <v>78.353300000000004</v>
      </c>
      <c r="H23" s="134">
        <v>78.353300000000004</v>
      </c>
      <c r="I23" s="134">
        <v>78.353300000000004</v>
      </c>
      <c r="J23" s="122">
        <f t="shared" si="2"/>
        <v>100</v>
      </c>
      <c r="K23" s="122">
        <f t="shared" si="1"/>
        <v>100</v>
      </c>
    </row>
    <row r="24" spans="1:11" ht="38.25" x14ac:dyDescent="0.2">
      <c r="A24" s="13" t="s">
        <v>185</v>
      </c>
      <c r="B24" s="5" t="s">
        <v>39</v>
      </c>
      <c r="C24" s="5" t="s">
        <v>67</v>
      </c>
      <c r="D24" s="5" t="s">
        <v>82</v>
      </c>
      <c r="E24" s="5" t="s">
        <v>555</v>
      </c>
      <c r="F24" s="5" t="s">
        <v>178</v>
      </c>
      <c r="G24" s="134">
        <v>23.662700000000001</v>
      </c>
      <c r="H24" s="134">
        <v>23.662700000000001</v>
      </c>
      <c r="I24" s="134">
        <v>23.662700000000001</v>
      </c>
      <c r="J24" s="122">
        <f t="shared" si="2"/>
        <v>100</v>
      </c>
      <c r="K24" s="122">
        <f t="shared" si="1"/>
        <v>100</v>
      </c>
    </row>
    <row r="25" spans="1:11" s="40" customFormat="1" ht="38.25" x14ac:dyDescent="0.2">
      <c r="A25" s="16" t="s">
        <v>98</v>
      </c>
      <c r="B25" s="10">
        <v>845</v>
      </c>
      <c r="C25" s="10" t="s">
        <v>67</v>
      </c>
      <c r="D25" s="10" t="s">
        <v>82</v>
      </c>
      <c r="E25" s="10" t="s">
        <v>192</v>
      </c>
      <c r="F25" s="10"/>
      <c r="G25" s="136">
        <f>G26+G33</f>
        <v>6774.4031300000006</v>
      </c>
      <c r="H25" s="136">
        <f t="shared" ref="H25:I25" si="6">H26+H33</f>
        <v>6774.6531300000006</v>
      </c>
      <c r="I25" s="136">
        <f t="shared" si="6"/>
        <v>6774.6531300000006</v>
      </c>
      <c r="J25" s="124">
        <f t="shared" si="2"/>
        <v>100.00369036201717</v>
      </c>
      <c r="K25" s="124">
        <f t="shared" si="1"/>
        <v>100</v>
      </c>
    </row>
    <row r="26" spans="1:11" ht="25.5" x14ac:dyDescent="0.2">
      <c r="A26" s="27" t="s">
        <v>146</v>
      </c>
      <c r="B26" s="4">
        <v>845</v>
      </c>
      <c r="C26" s="4" t="s">
        <v>67</v>
      </c>
      <c r="D26" s="4" t="s">
        <v>82</v>
      </c>
      <c r="E26" s="4" t="s">
        <v>193</v>
      </c>
      <c r="F26" s="4"/>
      <c r="G26" s="133">
        <f>SUM(G27:G31)</f>
        <v>3201.02997</v>
      </c>
      <c r="H26" s="133">
        <f>SUM(H27:H32)</f>
        <v>3201.27997</v>
      </c>
      <c r="I26" s="133">
        <f>SUM(I27:I32)</f>
        <v>3201.27997</v>
      </c>
      <c r="J26" s="122">
        <f t="shared" si="2"/>
        <v>100.00780998623391</v>
      </c>
      <c r="K26" s="122">
        <f t="shared" si="1"/>
        <v>100</v>
      </c>
    </row>
    <row r="27" spans="1:11" ht="25.5" x14ac:dyDescent="0.2">
      <c r="A27" s="13" t="s">
        <v>184</v>
      </c>
      <c r="B27" s="5">
        <v>845</v>
      </c>
      <c r="C27" s="5" t="s">
        <v>67</v>
      </c>
      <c r="D27" s="5" t="s">
        <v>82</v>
      </c>
      <c r="E27" s="5" t="s">
        <v>193</v>
      </c>
      <c r="F27" s="5" t="s">
        <v>118</v>
      </c>
      <c r="G27" s="134">
        <v>1932.64249</v>
      </c>
      <c r="H27" s="134">
        <v>1932.64249</v>
      </c>
      <c r="I27" s="134">
        <v>1932.64249</v>
      </c>
      <c r="J27" s="122">
        <f t="shared" si="2"/>
        <v>100</v>
      </c>
      <c r="K27" s="122">
        <f t="shared" si="1"/>
        <v>100</v>
      </c>
    </row>
    <row r="28" spans="1:11" ht="25.5" x14ac:dyDescent="0.2">
      <c r="A28" s="80" t="s">
        <v>432</v>
      </c>
      <c r="B28" s="5" t="s">
        <v>39</v>
      </c>
      <c r="C28" s="5" t="s">
        <v>67</v>
      </c>
      <c r="D28" s="5" t="s">
        <v>82</v>
      </c>
      <c r="E28" s="5" t="s">
        <v>193</v>
      </c>
      <c r="F28" s="5" t="s">
        <v>433</v>
      </c>
      <c r="G28" s="134">
        <v>72.734399999999994</v>
      </c>
      <c r="H28" s="134">
        <v>72.734399999999994</v>
      </c>
      <c r="I28" s="134">
        <v>72.734399999999994</v>
      </c>
      <c r="J28" s="122">
        <f t="shared" si="2"/>
        <v>100</v>
      </c>
      <c r="K28" s="122">
        <f t="shared" si="1"/>
        <v>100</v>
      </c>
    </row>
    <row r="29" spans="1:11" ht="38.25" x14ac:dyDescent="0.2">
      <c r="A29" s="13" t="s">
        <v>185</v>
      </c>
      <c r="B29" s="5">
        <v>845</v>
      </c>
      <c r="C29" s="5" t="s">
        <v>67</v>
      </c>
      <c r="D29" s="5" t="s">
        <v>82</v>
      </c>
      <c r="E29" s="5" t="s">
        <v>193</v>
      </c>
      <c r="F29" s="5" t="s">
        <v>178</v>
      </c>
      <c r="G29" s="134">
        <v>576.37224000000003</v>
      </c>
      <c r="H29" s="134">
        <v>576.37224000000003</v>
      </c>
      <c r="I29" s="134">
        <v>576.37224000000003</v>
      </c>
      <c r="J29" s="122">
        <f t="shared" si="2"/>
        <v>100</v>
      </c>
      <c r="K29" s="122">
        <f t="shared" si="1"/>
        <v>100</v>
      </c>
    </row>
    <row r="30" spans="1:11" ht="25.5" x14ac:dyDescent="0.2">
      <c r="A30" s="13" t="s">
        <v>119</v>
      </c>
      <c r="B30" s="5" t="s">
        <v>39</v>
      </c>
      <c r="C30" s="5" t="s">
        <v>67</v>
      </c>
      <c r="D30" s="5" t="s">
        <v>82</v>
      </c>
      <c r="E30" s="5" t="s">
        <v>193</v>
      </c>
      <c r="F30" s="5" t="s">
        <v>120</v>
      </c>
      <c r="G30" s="134">
        <v>32.61354</v>
      </c>
      <c r="H30" s="134">
        <v>32.61354</v>
      </c>
      <c r="I30" s="134">
        <v>32.61354</v>
      </c>
      <c r="J30" s="122">
        <f t="shared" si="2"/>
        <v>100</v>
      </c>
      <c r="K30" s="122">
        <f t="shared" si="1"/>
        <v>100</v>
      </c>
    </row>
    <row r="31" spans="1:11" ht="25.5" x14ac:dyDescent="0.2">
      <c r="A31" s="13" t="s">
        <v>121</v>
      </c>
      <c r="B31" s="5">
        <v>845</v>
      </c>
      <c r="C31" s="5" t="s">
        <v>67</v>
      </c>
      <c r="D31" s="5" t="s">
        <v>82</v>
      </c>
      <c r="E31" s="5" t="s">
        <v>193</v>
      </c>
      <c r="F31" s="5" t="s">
        <v>122</v>
      </c>
      <c r="G31" s="134">
        <v>586.66729999999995</v>
      </c>
      <c r="H31" s="134">
        <v>586.66729999999995</v>
      </c>
      <c r="I31" s="134">
        <v>586.66729999999995</v>
      </c>
      <c r="J31" s="122">
        <f t="shared" si="2"/>
        <v>100</v>
      </c>
      <c r="K31" s="122">
        <f t="shared" si="1"/>
        <v>100</v>
      </c>
    </row>
    <row r="32" spans="1:11" x14ac:dyDescent="0.2">
      <c r="A32" s="60" t="s">
        <v>318</v>
      </c>
      <c r="B32" s="5" t="s">
        <v>39</v>
      </c>
      <c r="C32" s="5" t="s">
        <v>67</v>
      </c>
      <c r="D32" s="5" t="s">
        <v>82</v>
      </c>
      <c r="E32" s="5" t="s">
        <v>193</v>
      </c>
      <c r="F32" s="5" t="s">
        <v>317</v>
      </c>
      <c r="G32" s="134">
        <v>0</v>
      </c>
      <c r="H32" s="134">
        <v>0.25</v>
      </c>
      <c r="I32" s="134">
        <v>0.25</v>
      </c>
      <c r="J32" s="122" t="e">
        <f t="shared" si="2"/>
        <v>#DIV/0!</v>
      </c>
      <c r="K32" s="122">
        <f t="shared" si="1"/>
        <v>100</v>
      </c>
    </row>
    <row r="33" spans="1:11" ht="25.5" x14ac:dyDescent="0.2">
      <c r="A33" s="27" t="s">
        <v>165</v>
      </c>
      <c r="B33" s="4">
        <v>845</v>
      </c>
      <c r="C33" s="4" t="s">
        <v>67</v>
      </c>
      <c r="D33" s="4" t="s">
        <v>82</v>
      </c>
      <c r="E33" s="4" t="s">
        <v>194</v>
      </c>
      <c r="F33" s="4"/>
      <c r="G33" s="133">
        <f>SUM(G34:G36)</f>
        <v>3573.3731600000001</v>
      </c>
      <c r="H33" s="133">
        <f t="shared" ref="H33:I33" si="7">SUM(H34:H36)</f>
        <v>3573.3731600000001</v>
      </c>
      <c r="I33" s="133">
        <f t="shared" si="7"/>
        <v>3573.3731600000001</v>
      </c>
      <c r="J33" s="122">
        <f t="shared" si="2"/>
        <v>100</v>
      </c>
      <c r="K33" s="122">
        <f t="shared" si="1"/>
        <v>100</v>
      </c>
    </row>
    <row r="34" spans="1:11" ht="25.5" x14ac:dyDescent="0.2">
      <c r="A34" s="13" t="s">
        <v>184</v>
      </c>
      <c r="B34" s="5">
        <v>845</v>
      </c>
      <c r="C34" s="5" t="s">
        <v>67</v>
      </c>
      <c r="D34" s="5" t="s">
        <v>82</v>
      </c>
      <c r="E34" s="5" t="s">
        <v>194</v>
      </c>
      <c r="F34" s="5" t="s">
        <v>118</v>
      </c>
      <c r="G34" s="134">
        <v>2728.2486699999999</v>
      </c>
      <c r="H34" s="134">
        <v>2728.2486699999999</v>
      </c>
      <c r="I34" s="134">
        <v>2728.2486699999999</v>
      </c>
      <c r="J34" s="122">
        <f t="shared" si="2"/>
        <v>100</v>
      </c>
      <c r="K34" s="122">
        <f t="shared" si="1"/>
        <v>100</v>
      </c>
    </row>
    <row r="35" spans="1:11" ht="51" x14ac:dyDescent="0.2">
      <c r="A35" s="13" t="s">
        <v>405</v>
      </c>
      <c r="B35" s="5">
        <v>845</v>
      </c>
      <c r="C35" s="5" t="s">
        <v>67</v>
      </c>
      <c r="D35" s="5" t="s">
        <v>82</v>
      </c>
      <c r="E35" s="5" t="s">
        <v>194</v>
      </c>
      <c r="F35" s="5" t="s">
        <v>404</v>
      </c>
      <c r="G35" s="134">
        <v>154.86667</v>
      </c>
      <c r="H35" s="134">
        <v>154.86667</v>
      </c>
      <c r="I35" s="134">
        <v>154.86667</v>
      </c>
      <c r="J35" s="122">
        <f t="shared" si="2"/>
        <v>100</v>
      </c>
      <c r="K35" s="122">
        <f t="shared" si="1"/>
        <v>100</v>
      </c>
    </row>
    <row r="36" spans="1:11" ht="38.25" x14ac:dyDescent="0.2">
      <c r="A36" s="13" t="s">
        <v>185</v>
      </c>
      <c r="B36" s="5">
        <v>845</v>
      </c>
      <c r="C36" s="5" t="s">
        <v>67</v>
      </c>
      <c r="D36" s="5" t="s">
        <v>82</v>
      </c>
      <c r="E36" s="5" t="s">
        <v>194</v>
      </c>
      <c r="F36" s="5" t="s">
        <v>178</v>
      </c>
      <c r="G36" s="134">
        <v>690.25782000000004</v>
      </c>
      <c r="H36" s="134">
        <v>690.25782000000004</v>
      </c>
      <c r="I36" s="134">
        <v>690.25782000000004</v>
      </c>
      <c r="J36" s="122">
        <f t="shared" si="2"/>
        <v>100</v>
      </c>
      <c r="K36" s="122">
        <f t="shared" si="1"/>
        <v>100</v>
      </c>
    </row>
    <row r="37" spans="1:11" ht="25.5" x14ac:dyDescent="0.2">
      <c r="A37" s="45" t="s">
        <v>99</v>
      </c>
      <c r="B37" s="46">
        <v>968</v>
      </c>
      <c r="C37" s="46"/>
      <c r="D37" s="46"/>
      <c r="E37" s="46"/>
      <c r="F37" s="46"/>
      <c r="G37" s="117">
        <f>G38+G173+G183+G221+G249+G277</f>
        <v>714059.33813999989</v>
      </c>
      <c r="H37" s="117">
        <f t="shared" ref="H37:I37" si="8">H38+H173+H183+H221+H249+H277</f>
        <v>679313.29342</v>
      </c>
      <c r="I37" s="117">
        <f t="shared" si="8"/>
        <v>678253.53844999999</v>
      </c>
      <c r="J37" s="122">
        <f t="shared" si="2"/>
        <v>94.985598846271273</v>
      </c>
      <c r="K37" s="122">
        <f t="shared" si="1"/>
        <v>99.843996138414326</v>
      </c>
    </row>
    <row r="38" spans="1:11" x14ac:dyDescent="0.2">
      <c r="A38" s="32" t="s">
        <v>124</v>
      </c>
      <c r="B38" s="8">
        <v>968</v>
      </c>
      <c r="C38" s="8" t="s">
        <v>67</v>
      </c>
      <c r="D38" s="8"/>
      <c r="E38" s="8"/>
      <c r="F38" s="8"/>
      <c r="G38" s="130">
        <f>G39+G53+G78+G82+G71+G75</f>
        <v>96294.840970000005</v>
      </c>
      <c r="H38" s="130">
        <f t="shared" ref="H38:I38" si="9">H39+H53+H78+H82+H71+H75</f>
        <v>94595.015930000009</v>
      </c>
      <c r="I38" s="130">
        <f t="shared" si="9"/>
        <v>94506.97398000001</v>
      </c>
      <c r="J38" s="124">
        <f t="shared" si="2"/>
        <v>98.143340835302908</v>
      </c>
      <c r="K38" s="124">
        <f t="shared" si="1"/>
        <v>99.906927495984405</v>
      </c>
    </row>
    <row r="39" spans="1:11" ht="25.5" x14ac:dyDescent="0.2">
      <c r="A39" s="21" t="s">
        <v>108</v>
      </c>
      <c r="B39" s="7" t="s">
        <v>166</v>
      </c>
      <c r="C39" s="7" t="s">
        <v>67</v>
      </c>
      <c r="D39" s="7" t="s">
        <v>69</v>
      </c>
      <c r="E39" s="7"/>
      <c r="F39" s="7"/>
      <c r="G39" s="137">
        <f>G40</f>
        <v>3998.4554400000002</v>
      </c>
      <c r="H39" s="137">
        <f t="shared" ref="H39:I39" si="10">H40</f>
        <v>4034.9783900000002</v>
      </c>
      <c r="I39" s="137">
        <f t="shared" si="10"/>
        <v>4034.9783900000002</v>
      </c>
      <c r="J39" s="124">
        <f t="shared" si="2"/>
        <v>100.91342646049345</v>
      </c>
      <c r="K39" s="124">
        <f t="shared" si="1"/>
        <v>100</v>
      </c>
    </row>
    <row r="40" spans="1:11" x14ac:dyDescent="0.2">
      <c r="A40" s="16" t="s">
        <v>163</v>
      </c>
      <c r="B40" s="10" t="s">
        <v>166</v>
      </c>
      <c r="C40" s="10" t="s">
        <v>67</v>
      </c>
      <c r="D40" s="10" t="s">
        <v>69</v>
      </c>
      <c r="E40" s="10" t="s">
        <v>186</v>
      </c>
      <c r="F40" s="10"/>
      <c r="G40" s="132">
        <f>G44+G48+G50+G41</f>
        <v>3998.4554400000002</v>
      </c>
      <c r="H40" s="132">
        <f t="shared" ref="H40:I40" si="11">H44+H48+H50+H41</f>
        <v>4034.9783900000002</v>
      </c>
      <c r="I40" s="132">
        <f t="shared" si="11"/>
        <v>4034.9783900000002</v>
      </c>
      <c r="J40" s="124">
        <f t="shared" si="2"/>
        <v>100.91342646049345</v>
      </c>
      <c r="K40" s="124">
        <f t="shared" si="1"/>
        <v>100</v>
      </c>
    </row>
    <row r="41" spans="1:11" ht="25.5" x14ac:dyDescent="0.2">
      <c r="A41" s="15" t="s">
        <v>554</v>
      </c>
      <c r="B41" s="4" t="s">
        <v>166</v>
      </c>
      <c r="C41" s="4" t="s">
        <v>67</v>
      </c>
      <c r="D41" s="4" t="s">
        <v>69</v>
      </c>
      <c r="E41" s="4" t="s">
        <v>555</v>
      </c>
      <c r="F41" s="10"/>
      <c r="G41" s="133">
        <f>G42+G43</f>
        <v>108.93639999999999</v>
      </c>
      <c r="H41" s="133">
        <f t="shared" ref="H41:I41" si="12">H42+H43</f>
        <v>108.93639999999999</v>
      </c>
      <c r="I41" s="133">
        <f t="shared" si="12"/>
        <v>108.93639999999999</v>
      </c>
      <c r="J41" s="124">
        <f t="shared" si="2"/>
        <v>100</v>
      </c>
      <c r="K41" s="124">
        <f t="shared" si="1"/>
        <v>100</v>
      </c>
    </row>
    <row r="42" spans="1:11" ht="25.5" x14ac:dyDescent="0.2">
      <c r="A42" s="13" t="s">
        <v>184</v>
      </c>
      <c r="B42" s="5" t="s">
        <v>166</v>
      </c>
      <c r="C42" s="5" t="s">
        <v>67</v>
      </c>
      <c r="D42" s="5" t="s">
        <v>69</v>
      </c>
      <c r="E42" s="5" t="s">
        <v>555</v>
      </c>
      <c r="F42" s="5" t="s">
        <v>118</v>
      </c>
      <c r="G42" s="134">
        <v>83.668999999999997</v>
      </c>
      <c r="H42" s="134">
        <v>83.668999999999997</v>
      </c>
      <c r="I42" s="134">
        <v>83.668999999999997</v>
      </c>
      <c r="J42" s="122">
        <f t="shared" si="2"/>
        <v>100</v>
      </c>
      <c r="K42" s="122">
        <f t="shared" si="1"/>
        <v>100</v>
      </c>
    </row>
    <row r="43" spans="1:11" ht="38.25" x14ac:dyDescent="0.2">
      <c r="A43" s="13" t="s">
        <v>185</v>
      </c>
      <c r="B43" s="5" t="s">
        <v>166</v>
      </c>
      <c r="C43" s="5" t="s">
        <v>67</v>
      </c>
      <c r="D43" s="5" t="s">
        <v>69</v>
      </c>
      <c r="E43" s="5" t="s">
        <v>555</v>
      </c>
      <c r="F43" s="5" t="s">
        <v>178</v>
      </c>
      <c r="G43" s="134">
        <v>25.267399999999999</v>
      </c>
      <c r="H43" s="134">
        <v>25.267399999999999</v>
      </c>
      <c r="I43" s="134">
        <v>25.267399999999999</v>
      </c>
      <c r="J43" s="122">
        <f t="shared" si="2"/>
        <v>100</v>
      </c>
      <c r="K43" s="122">
        <f t="shared" si="1"/>
        <v>100</v>
      </c>
    </row>
    <row r="44" spans="1:11" ht="38.25" x14ac:dyDescent="0.2">
      <c r="A44" s="16" t="s">
        <v>98</v>
      </c>
      <c r="B44" s="10" t="s">
        <v>166</v>
      </c>
      <c r="C44" s="10" t="s">
        <v>67</v>
      </c>
      <c r="D44" s="10" t="s">
        <v>69</v>
      </c>
      <c r="E44" s="10" t="s">
        <v>192</v>
      </c>
      <c r="F44" s="10"/>
      <c r="G44" s="132">
        <f>G45</f>
        <v>2223.5110500000001</v>
      </c>
      <c r="H44" s="132">
        <f t="shared" ref="H44:I44" si="13">H45</f>
        <v>2223.5110500000001</v>
      </c>
      <c r="I44" s="132">
        <f t="shared" si="13"/>
        <v>2223.5110500000001</v>
      </c>
      <c r="J44" s="122">
        <f t="shared" si="2"/>
        <v>100</v>
      </c>
      <c r="K44" s="122">
        <f t="shared" si="1"/>
        <v>100</v>
      </c>
    </row>
    <row r="45" spans="1:11" s="40" customFormat="1" ht="25.5" x14ac:dyDescent="0.2">
      <c r="A45" s="27" t="s">
        <v>155</v>
      </c>
      <c r="B45" s="4" t="s">
        <v>166</v>
      </c>
      <c r="C45" s="4" t="s">
        <v>67</v>
      </c>
      <c r="D45" s="4" t="s">
        <v>69</v>
      </c>
      <c r="E45" s="4" t="s">
        <v>197</v>
      </c>
      <c r="F45" s="4"/>
      <c r="G45" s="133">
        <f>SUM(G46:G47)</f>
        <v>2223.5110500000001</v>
      </c>
      <c r="H45" s="133">
        <f t="shared" ref="H45:I45" si="14">SUM(H46:H47)</f>
        <v>2223.5110500000001</v>
      </c>
      <c r="I45" s="133">
        <f t="shared" si="14"/>
        <v>2223.5110500000001</v>
      </c>
      <c r="J45" s="122">
        <f t="shared" si="2"/>
        <v>100</v>
      </c>
      <c r="K45" s="122">
        <f t="shared" si="1"/>
        <v>100</v>
      </c>
    </row>
    <row r="46" spans="1:11" s="39" customFormat="1" ht="25.5" x14ac:dyDescent="0.2">
      <c r="A46" s="13" t="s">
        <v>184</v>
      </c>
      <c r="B46" s="5" t="s">
        <v>166</v>
      </c>
      <c r="C46" s="5" t="s">
        <v>67</v>
      </c>
      <c r="D46" s="5" t="s">
        <v>69</v>
      </c>
      <c r="E46" s="5" t="s">
        <v>197</v>
      </c>
      <c r="F46" s="5" t="s">
        <v>118</v>
      </c>
      <c r="G46" s="134">
        <v>1677.82719</v>
      </c>
      <c r="H46" s="134">
        <v>1677.82719</v>
      </c>
      <c r="I46" s="134">
        <v>1677.82719</v>
      </c>
      <c r="J46" s="122">
        <f t="shared" si="2"/>
        <v>100</v>
      </c>
      <c r="K46" s="122">
        <f t="shared" si="1"/>
        <v>100</v>
      </c>
    </row>
    <row r="47" spans="1:11" ht="38.25" x14ac:dyDescent="0.2">
      <c r="A47" s="13" t="s">
        <v>185</v>
      </c>
      <c r="B47" s="5" t="s">
        <v>166</v>
      </c>
      <c r="C47" s="5" t="s">
        <v>67</v>
      </c>
      <c r="D47" s="5" t="s">
        <v>69</v>
      </c>
      <c r="E47" s="5" t="s">
        <v>197</v>
      </c>
      <c r="F47" s="5" t="s">
        <v>178</v>
      </c>
      <c r="G47" s="134">
        <v>545.68385999999998</v>
      </c>
      <c r="H47" s="134">
        <v>545.68385999999998</v>
      </c>
      <c r="I47" s="134">
        <v>545.68385999999998</v>
      </c>
      <c r="J47" s="122">
        <f t="shared" si="2"/>
        <v>100</v>
      </c>
      <c r="K47" s="122">
        <f t="shared" si="1"/>
        <v>100</v>
      </c>
    </row>
    <row r="48" spans="1:11" ht="25.5" x14ac:dyDescent="0.2">
      <c r="A48" s="29" t="s">
        <v>442</v>
      </c>
      <c r="B48" s="4" t="s">
        <v>166</v>
      </c>
      <c r="C48" s="4" t="s">
        <v>67</v>
      </c>
      <c r="D48" s="4" t="s">
        <v>69</v>
      </c>
      <c r="E48" s="4" t="s">
        <v>618</v>
      </c>
      <c r="F48" s="10"/>
      <c r="G48" s="133">
        <f>G49</f>
        <v>114.004</v>
      </c>
      <c r="H48" s="133">
        <f t="shared" ref="H48:I48" si="15">H49</f>
        <v>114.004</v>
      </c>
      <c r="I48" s="133">
        <f t="shared" si="15"/>
        <v>114.004</v>
      </c>
      <c r="J48" s="122">
        <f t="shared" si="2"/>
        <v>100</v>
      </c>
      <c r="K48" s="122">
        <f t="shared" si="1"/>
        <v>100</v>
      </c>
    </row>
    <row r="49" spans="1:11" ht="25.5" x14ac:dyDescent="0.2">
      <c r="A49" s="13" t="s">
        <v>184</v>
      </c>
      <c r="B49" s="5" t="s">
        <v>166</v>
      </c>
      <c r="C49" s="5" t="s">
        <v>67</v>
      </c>
      <c r="D49" s="5" t="s">
        <v>69</v>
      </c>
      <c r="E49" s="5" t="s">
        <v>618</v>
      </c>
      <c r="F49" s="5" t="s">
        <v>118</v>
      </c>
      <c r="G49" s="138">
        <v>114.004</v>
      </c>
      <c r="H49" s="138">
        <v>114.004</v>
      </c>
      <c r="I49" s="138">
        <v>114.004</v>
      </c>
      <c r="J49" s="122">
        <f t="shared" si="2"/>
        <v>100</v>
      </c>
      <c r="K49" s="122">
        <f t="shared" si="1"/>
        <v>100</v>
      </c>
    </row>
    <row r="50" spans="1:11" ht="51" x14ac:dyDescent="0.2">
      <c r="A50" s="15" t="s">
        <v>553</v>
      </c>
      <c r="B50" s="5" t="s">
        <v>166</v>
      </c>
      <c r="C50" s="4" t="s">
        <v>67</v>
      </c>
      <c r="D50" s="4" t="s">
        <v>69</v>
      </c>
      <c r="E50" s="4" t="s">
        <v>556</v>
      </c>
      <c r="F50" s="5"/>
      <c r="G50" s="138">
        <f>G51+G52</f>
        <v>1552.0039900000002</v>
      </c>
      <c r="H50" s="138">
        <f t="shared" ref="H50:I50" si="16">H51+H52</f>
        <v>1588.5269400000002</v>
      </c>
      <c r="I50" s="138">
        <f t="shared" si="16"/>
        <v>1588.5269400000002</v>
      </c>
      <c r="J50" s="122">
        <f t="shared" si="2"/>
        <v>102.35327681084118</v>
      </c>
      <c r="K50" s="122">
        <f t="shared" si="1"/>
        <v>100</v>
      </c>
    </row>
    <row r="51" spans="1:11" ht="25.5" x14ac:dyDescent="0.2">
      <c r="A51" s="13" t="s">
        <v>184</v>
      </c>
      <c r="B51" s="5" t="s">
        <v>166</v>
      </c>
      <c r="C51" s="4" t="s">
        <v>67</v>
      </c>
      <c r="D51" s="4" t="s">
        <v>69</v>
      </c>
      <c r="E51" s="4" t="s">
        <v>556</v>
      </c>
      <c r="F51" s="5" t="s">
        <v>118</v>
      </c>
      <c r="G51" s="138">
        <v>1297.40146</v>
      </c>
      <c r="H51" s="138">
        <v>1333.9244100000001</v>
      </c>
      <c r="I51" s="138">
        <v>1333.9244100000001</v>
      </c>
      <c r="J51" s="122">
        <f t="shared" si="2"/>
        <v>102.81508470015133</v>
      </c>
      <c r="K51" s="122">
        <f t="shared" si="1"/>
        <v>100</v>
      </c>
    </row>
    <row r="52" spans="1:11" ht="38.25" x14ac:dyDescent="0.2">
      <c r="A52" s="13" t="s">
        <v>185</v>
      </c>
      <c r="B52" s="5" t="s">
        <v>166</v>
      </c>
      <c r="C52" s="4" t="s">
        <v>67</v>
      </c>
      <c r="D52" s="4" t="s">
        <v>69</v>
      </c>
      <c r="E52" s="4" t="s">
        <v>556</v>
      </c>
      <c r="F52" s="5" t="s">
        <v>178</v>
      </c>
      <c r="G52" s="138">
        <v>254.60253</v>
      </c>
      <c r="H52" s="138">
        <v>254.60253</v>
      </c>
      <c r="I52" s="138">
        <v>254.60253</v>
      </c>
      <c r="J52" s="122">
        <f t="shared" si="2"/>
        <v>100</v>
      </c>
      <c r="K52" s="122">
        <f t="shared" si="1"/>
        <v>100</v>
      </c>
    </row>
    <row r="53" spans="1:11" ht="38.25" x14ac:dyDescent="0.2">
      <c r="A53" s="21" t="s">
        <v>103</v>
      </c>
      <c r="B53" s="7">
        <v>968</v>
      </c>
      <c r="C53" s="7" t="s">
        <v>67</v>
      </c>
      <c r="D53" s="7" t="s">
        <v>70</v>
      </c>
      <c r="E53" s="7"/>
      <c r="F53" s="7"/>
      <c r="G53" s="137">
        <f>G54</f>
        <v>19416.187709999998</v>
      </c>
      <c r="H53" s="137">
        <f t="shared" ref="H53:I53" si="17">H54</f>
        <v>19476.710439999999</v>
      </c>
      <c r="I53" s="137">
        <f t="shared" si="17"/>
        <v>19476.710439999999</v>
      </c>
      <c r="J53" s="122">
        <f t="shared" si="2"/>
        <v>100.31171273632069</v>
      </c>
      <c r="K53" s="122">
        <f t="shared" si="1"/>
        <v>100</v>
      </c>
    </row>
    <row r="54" spans="1:11" x14ac:dyDescent="0.2">
      <c r="A54" s="33" t="s">
        <v>163</v>
      </c>
      <c r="B54" s="10" t="s">
        <v>166</v>
      </c>
      <c r="C54" s="10" t="s">
        <v>67</v>
      </c>
      <c r="D54" s="10" t="s">
        <v>70</v>
      </c>
      <c r="E54" s="10" t="s">
        <v>186</v>
      </c>
      <c r="F54" s="10"/>
      <c r="G54" s="132">
        <f>G58+G65+G68+G55</f>
        <v>19416.187709999998</v>
      </c>
      <c r="H54" s="132">
        <f t="shared" ref="H54:I54" si="18">H58+H65+H68+H55</f>
        <v>19476.710439999999</v>
      </c>
      <c r="I54" s="132">
        <f t="shared" si="18"/>
        <v>19476.710439999999</v>
      </c>
      <c r="J54" s="122">
        <f t="shared" si="2"/>
        <v>100.31171273632069</v>
      </c>
      <c r="K54" s="122">
        <f t="shared" si="1"/>
        <v>100</v>
      </c>
    </row>
    <row r="55" spans="1:11" ht="25.5" x14ac:dyDescent="0.2">
      <c r="A55" s="15" t="s">
        <v>554</v>
      </c>
      <c r="B55" s="4">
        <v>968</v>
      </c>
      <c r="C55" s="4" t="s">
        <v>67</v>
      </c>
      <c r="D55" s="4" t="s">
        <v>70</v>
      </c>
      <c r="E55" s="4" t="s">
        <v>555</v>
      </c>
      <c r="F55" s="10"/>
      <c r="G55" s="133">
        <f>G56+G57</f>
        <v>395.02530000000002</v>
      </c>
      <c r="H55" s="133">
        <f t="shared" ref="H55:I55" si="19">H56+H57</f>
        <v>395.02530000000002</v>
      </c>
      <c r="I55" s="133">
        <f t="shared" si="19"/>
        <v>395.02530000000002</v>
      </c>
      <c r="J55" s="122">
        <f t="shared" si="2"/>
        <v>100</v>
      </c>
      <c r="K55" s="122">
        <f t="shared" si="1"/>
        <v>100</v>
      </c>
    </row>
    <row r="56" spans="1:11" ht="25.5" x14ac:dyDescent="0.2">
      <c r="A56" s="13" t="s">
        <v>184</v>
      </c>
      <c r="B56" s="5">
        <v>968</v>
      </c>
      <c r="C56" s="5" t="s">
        <v>67</v>
      </c>
      <c r="D56" s="5" t="s">
        <v>70</v>
      </c>
      <c r="E56" s="5" t="s">
        <v>555</v>
      </c>
      <c r="F56" s="5" t="s">
        <v>118</v>
      </c>
      <c r="G56" s="134">
        <v>303.399</v>
      </c>
      <c r="H56" s="134">
        <v>303.399</v>
      </c>
      <c r="I56" s="134">
        <v>303.399</v>
      </c>
      <c r="J56" s="122">
        <f t="shared" si="2"/>
        <v>100</v>
      </c>
      <c r="K56" s="122">
        <f t="shared" si="1"/>
        <v>100</v>
      </c>
    </row>
    <row r="57" spans="1:11" s="40" customFormat="1" ht="38.25" x14ac:dyDescent="0.2">
      <c r="A57" s="13" t="s">
        <v>185</v>
      </c>
      <c r="B57" s="5">
        <v>968</v>
      </c>
      <c r="C57" s="5" t="s">
        <v>67</v>
      </c>
      <c r="D57" s="5" t="s">
        <v>70</v>
      </c>
      <c r="E57" s="5" t="s">
        <v>555</v>
      </c>
      <c r="F57" s="5" t="s">
        <v>178</v>
      </c>
      <c r="G57" s="134">
        <v>91.626300000000001</v>
      </c>
      <c r="H57" s="134">
        <v>91.626300000000001</v>
      </c>
      <c r="I57" s="134">
        <v>91.626300000000001</v>
      </c>
      <c r="J57" s="122">
        <f t="shared" si="2"/>
        <v>100</v>
      </c>
      <c r="K57" s="122">
        <f t="shared" si="1"/>
        <v>100</v>
      </c>
    </row>
    <row r="58" spans="1:11" ht="38.25" x14ac:dyDescent="0.2">
      <c r="A58" s="16" t="s">
        <v>98</v>
      </c>
      <c r="B58" s="10">
        <v>968</v>
      </c>
      <c r="C58" s="10" t="s">
        <v>83</v>
      </c>
      <c r="D58" s="10" t="s">
        <v>70</v>
      </c>
      <c r="E58" s="10" t="s">
        <v>192</v>
      </c>
      <c r="F58" s="10"/>
      <c r="G58" s="132">
        <f>G59</f>
        <v>11203.138629999998</v>
      </c>
      <c r="H58" s="132">
        <f t="shared" ref="H58:I58" si="20">H59</f>
        <v>11433.138629999998</v>
      </c>
      <c r="I58" s="132">
        <f t="shared" si="20"/>
        <v>11433.138629999998</v>
      </c>
      <c r="J58" s="122">
        <f t="shared" si="2"/>
        <v>102.05299610757383</v>
      </c>
      <c r="K58" s="122">
        <f t="shared" si="1"/>
        <v>100</v>
      </c>
    </row>
    <row r="59" spans="1:11" ht="25.5" x14ac:dyDescent="0.2">
      <c r="A59" s="22" t="s">
        <v>146</v>
      </c>
      <c r="B59" s="4">
        <v>968</v>
      </c>
      <c r="C59" s="4" t="s">
        <v>67</v>
      </c>
      <c r="D59" s="4" t="s">
        <v>70</v>
      </c>
      <c r="E59" s="4" t="s">
        <v>193</v>
      </c>
      <c r="F59" s="4"/>
      <c r="G59" s="133">
        <f>SUM(G60:G64)</f>
        <v>11203.138629999998</v>
      </c>
      <c r="H59" s="133">
        <f t="shared" ref="H59:I59" si="21">SUM(H60:H64)</f>
        <v>11433.138629999998</v>
      </c>
      <c r="I59" s="133">
        <f t="shared" si="21"/>
        <v>11433.138629999998</v>
      </c>
      <c r="J59" s="122">
        <f t="shared" si="2"/>
        <v>102.05299610757383</v>
      </c>
      <c r="K59" s="122">
        <f t="shared" si="1"/>
        <v>100</v>
      </c>
    </row>
    <row r="60" spans="1:11" ht="25.5" x14ac:dyDescent="0.2">
      <c r="A60" s="13" t="s">
        <v>184</v>
      </c>
      <c r="B60" s="5">
        <v>968</v>
      </c>
      <c r="C60" s="5" t="s">
        <v>67</v>
      </c>
      <c r="D60" s="5" t="s">
        <v>70</v>
      </c>
      <c r="E60" s="5" t="s">
        <v>193</v>
      </c>
      <c r="F60" s="5" t="s">
        <v>118</v>
      </c>
      <c r="G60" s="134">
        <v>8301.1741700000002</v>
      </c>
      <c r="H60" s="134">
        <v>8501.1741700000002</v>
      </c>
      <c r="I60" s="134">
        <v>8501.1741700000002</v>
      </c>
      <c r="J60" s="122">
        <f t="shared" si="2"/>
        <v>102.40929771986703</v>
      </c>
      <c r="K60" s="122">
        <f t="shared" si="1"/>
        <v>100</v>
      </c>
    </row>
    <row r="61" spans="1:11" ht="38.25" x14ac:dyDescent="0.2">
      <c r="A61" s="13" t="s">
        <v>185</v>
      </c>
      <c r="B61" s="5">
        <v>968</v>
      </c>
      <c r="C61" s="5" t="s">
        <v>67</v>
      </c>
      <c r="D61" s="5" t="s">
        <v>70</v>
      </c>
      <c r="E61" s="5" t="s">
        <v>193</v>
      </c>
      <c r="F61" s="5" t="s">
        <v>178</v>
      </c>
      <c r="G61" s="134">
        <v>2448.2574599999998</v>
      </c>
      <c r="H61" s="134">
        <v>2478.2574599999998</v>
      </c>
      <c r="I61" s="134">
        <v>2478.2574599999998</v>
      </c>
      <c r="J61" s="122">
        <f t="shared" si="2"/>
        <v>101.22536132290595</v>
      </c>
      <c r="K61" s="122">
        <f t="shared" si="1"/>
        <v>100</v>
      </c>
    </row>
    <row r="62" spans="1:11" ht="25.5" x14ac:dyDescent="0.2">
      <c r="A62" s="13" t="s">
        <v>119</v>
      </c>
      <c r="B62" s="5" t="s">
        <v>166</v>
      </c>
      <c r="C62" s="5" t="s">
        <v>67</v>
      </c>
      <c r="D62" s="5" t="s">
        <v>70</v>
      </c>
      <c r="E62" s="5" t="s">
        <v>193</v>
      </c>
      <c r="F62" s="5" t="s">
        <v>120</v>
      </c>
      <c r="G62" s="134">
        <v>8.8000000000000007</v>
      </c>
      <c r="H62" s="134">
        <v>8.8000000000000007</v>
      </c>
      <c r="I62" s="134">
        <v>8.8000000000000007</v>
      </c>
      <c r="J62" s="122">
        <f t="shared" si="2"/>
        <v>100</v>
      </c>
      <c r="K62" s="122">
        <f t="shared" si="1"/>
        <v>100</v>
      </c>
    </row>
    <row r="63" spans="1:11" ht="25.5" x14ac:dyDescent="0.2">
      <c r="A63" s="13" t="s">
        <v>119</v>
      </c>
      <c r="B63" s="5" t="s">
        <v>166</v>
      </c>
      <c r="C63" s="5" t="s">
        <v>67</v>
      </c>
      <c r="D63" s="5" t="s">
        <v>70</v>
      </c>
      <c r="E63" s="5" t="s">
        <v>193</v>
      </c>
      <c r="F63" s="5" t="s">
        <v>434</v>
      </c>
      <c r="G63" s="134">
        <v>321.08499999999998</v>
      </c>
      <c r="H63" s="134">
        <v>321.08499999999998</v>
      </c>
      <c r="I63" s="134">
        <v>321.08499999999998</v>
      </c>
      <c r="J63" s="122">
        <f t="shared" si="2"/>
        <v>100</v>
      </c>
      <c r="K63" s="122">
        <f t="shared" si="1"/>
        <v>100</v>
      </c>
    </row>
    <row r="64" spans="1:11" x14ac:dyDescent="0.2">
      <c r="A64" s="60" t="s">
        <v>318</v>
      </c>
      <c r="B64" s="5">
        <v>968</v>
      </c>
      <c r="C64" s="5" t="s">
        <v>67</v>
      </c>
      <c r="D64" s="5" t="s">
        <v>70</v>
      </c>
      <c r="E64" s="5" t="s">
        <v>193</v>
      </c>
      <c r="F64" s="5" t="s">
        <v>317</v>
      </c>
      <c r="G64" s="134">
        <v>123.822</v>
      </c>
      <c r="H64" s="134">
        <v>123.822</v>
      </c>
      <c r="I64" s="134">
        <v>123.822</v>
      </c>
      <c r="J64" s="122">
        <f t="shared" si="2"/>
        <v>100</v>
      </c>
      <c r="K64" s="122">
        <f t="shared" si="1"/>
        <v>100</v>
      </c>
    </row>
    <row r="65" spans="1:11" ht="25.5" x14ac:dyDescent="0.2">
      <c r="A65" s="29" t="s">
        <v>442</v>
      </c>
      <c r="B65" s="4" t="s">
        <v>166</v>
      </c>
      <c r="C65" s="4" t="s">
        <v>67</v>
      </c>
      <c r="D65" s="4" t="s">
        <v>70</v>
      </c>
      <c r="E65" s="4" t="s">
        <v>618</v>
      </c>
      <c r="F65" s="10"/>
      <c r="G65" s="133">
        <f>SUM(G66:G67)</f>
        <v>1600.6009399999998</v>
      </c>
      <c r="H65" s="133">
        <f t="shared" ref="H65:I65" si="22">SUM(H66:H67)</f>
        <v>1600.6009399999998</v>
      </c>
      <c r="I65" s="133">
        <f t="shared" si="22"/>
        <v>1600.6009399999998</v>
      </c>
      <c r="J65" s="122">
        <f t="shared" si="2"/>
        <v>100</v>
      </c>
      <c r="K65" s="122">
        <f t="shared" si="1"/>
        <v>100</v>
      </c>
    </row>
    <row r="66" spans="1:11" ht="25.5" x14ac:dyDescent="0.2">
      <c r="A66" s="13" t="s">
        <v>184</v>
      </c>
      <c r="B66" s="5" t="s">
        <v>166</v>
      </c>
      <c r="C66" s="5" t="s">
        <v>67</v>
      </c>
      <c r="D66" s="5" t="s">
        <v>70</v>
      </c>
      <c r="E66" s="5" t="s">
        <v>618</v>
      </c>
      <c r="F66" s="5" t="s">
        <v>118</v>
      </c>
      <c r="G66" s="138">
        <v>1145.7274299999999</v>
      </c>
      <c r="H66" s="138">
        <v>1145.7274299999999</v>
      </c>
      <c r="I66" s="138">
        <v>1145.7274299999999</v>
      </c>
      <c r="J66" s="122">
        <f t="shared" si="2"/>
        <v>100</v>
      </c>
      <c r="K66" s="122">
        <f t="shared" si="1"/>
        <v>100</v>
      </c>
    </row>
    <row r="67" spans="1:11" ht="38.25" x14ac:dyDescent="0.2">
      <c r="A67" s="13" t="s">
        <v>185</v>
      </c>
      <c r="B67" s="5" t="s">
        <v>166</v>
      </c>
      <c r="C67" s="5" t="s">
        <v>67</v>
      </c>
      <c r="D67" s="5" t="s">
        <v>70</v>
      </c>
      <c r="E67" s="5" t="s">
        <v>618</v>
      </c>
      <c r="F67" s="5" t="s">
        <v>178</v>
      </c>
      <c r="G67" s="138">
        <v>454.87351000000001</v>
      </c>
      <c r="H67" s="138">
        <v>454.87351000000001</v>
      </c>
      <c r="I67" s="138">
        <v>454.87351000000001</v>
      </c>
      <c r="J67" s="122">
        <f t="shared" si="2"/>
        <v>100</v>
      </c>
      <c r="K67" s="122">
        <f t="shared" si="1"/>
        <v>100</v>
      </c>
    </row>
    <row r="68" spans="1:11" ht="51" x14ac:dyDescent="0.2">
      <c r="A68" s="15" t="s">
        <v>553</v>
      </c>
      <c r="B68" s="4" t="s">
        <v>166</v>
      </c>
      <c r="C68" s="4" t="s">
        <v>67</v>
      </c>
      <c r="D68" s="4" t="s">
        <v>70</v>
      </c>
      <c r="E68" s="4" t="s">
        <v>556</v>
      </c>
      <c r="F68" s="5"/>
      <c r="G68" s="133">
        <f>G69+G70</f>
        <v>6217.4228400000002</v>
      </c>
      <c r="H68" s="133">
        <f t="shared" ref="H68:I68" si="23">H69+H70</f>
        <v>6047.9455699999999</v>
      </c>
      <c r="I68" s="133">
        <f t="shared" si="23"/>
        <v>6047.9455699999999</v>
      </c>
      <c r="J68" s="122">
        <f t="shared" si="2"/>
        <v>97.274155637128899</v>
      </c>
      <c r="K68" s="122">
        <f t="shared" si="1"/>
        <v>100</v>
      </c>
    </row>
    <row r="69" spans="1:11" ht="25.5" x14ac:dyDescent="0.2">
      <c r="A69" s="13" t="s">
        <v>184</v>
      </c>
      <c r="B69" s="5" t="s">
        <v>166</v>
      </c>
      <c r="C69" s="4" t="s">
        <v>67</v>
      </c>
      <c r="D69" s="4" t="s">
        <v>70</v>
      </c>
      <c r="E69" s="4" t="s">
        <v>556</v>
      </c>
      <c r="F69" s="5" t="s">
        <v>118</v>
      </c>
      <c r="G69" s="138">
        <v>4802.0715300000002</v>
      </c>
      <c r="H69" s="138">
        <v>4669.1172100000003</v>
      </c>
      <c r="I69" s="138">
        <v>4669.1172100000003</v>
      </c>
      <c r="J69" s="122">
        <f t="shared" si="2"/>
        <v>97.231313212029562</v>
      </c>
      <c r="K69" s="122">
        <f t="shared" si="1"/>
        <v>100</v>
      </c>
    </row>
    <row r="70" spans="1:11" ht="38.25" x14ac:dyDescent="0.2">
      <c r="A70" s="13" t="s">
        <v>185</v>
      </c>
      <c r="B70" s="5" t="s">
        <v>166</v>
      </c>
      <c r="C70" s="4" t="s">
        <v>67</v>
      </c>
      <c r="D70" s="4" t="s">
        <v>70</v>
      </c>
      <c r="E70" s="4" t="s">
        <v>556</v>
      </c>
      <c r="F70" s="5" t="s">
        <v>178</v>
      </c>
      <c r="G70" s="138">
        <v>1415.35131</v>
      </c>
      <c r="H70" s="138">
        <v>1378.82836</v>
      </c>
      <c r="I70" s="138">
        <v>1378.82836</v>
      </c>
      <c r="J70" s="122">
        <f t="shared" si="2"/>
        <v>97.419513463410013</v>
      </c>
      <c r="K70" s="122">
        <f t="shared" si="1"/>
        <v>100</v>
      </c>
    </row>
    <row r="71" spans="1:11" x14ac:dyDescent="0.2">
      <c r="A71" s="21" t="s">
        <v>360</v>
      </c>
      <c r="B71" s="7">
        <v>968</v>
      </c>
      <c r="C71" s="7" t="s">
        <v>67</v>
      </c>
      <c r="D71" s="7" t="s">
        <v>72</v>
      </c>
      <c r="E71" s="7"/>
      <c r="F71" s="7"/>
      <c r="G71" s="137">
        <f>G72</f>
        <v>47</v>
      </c>
      <c r="H71" s="137">
        <f t="shared" ref="H71:I73" si="24">H72</f>
        <v>47</v>
      </c>
      <c r="I71" s="137">
        <f t="shared" si="24"/>
        <v>47</v>
      </c>
      <c r="J71" s="122">
        <f t="shared" si="2"/>
        <v>100</v>
      </c>
      <c r="K71" s="122">
        <f t="shared" si="1"/>
        <v>100</v>
      </c>
    </row>
    <row r="72" spans="1:11" x14ac:dyDescent="0.2">
      <c r="A72" s="16" t="s">
        <v>163</v>
      </c>
      <c r="B72" s="10" t="s">
        <v>166</v>
      </c>
      <c r="C72" s="10" t="s">
        <v>67</v>
      </c>
      <c r="D72" s="10" t="s">
        <v>72</v>
      </c>
      <c r="E72" s="10" t="s">
        <v>186</v>
      </c>
      <c r="F72" s="10"/>
      <c r="G72" s="132">
        <f>G73</f>
        <v>47</v>
      </c>
      <c r="H72" s="132">
        <f t="shared" si="24"/>
        <v>47</v>
      </c>
      <c r="I72" s="132">
        <f t="shared" si="24"/>
        <v>47</v>
      </c>
      <c r="J72" s="122">
        <f t="shared" si="2"/>
        <v>100</v>
      </c>
      <c r="K72" s="122">
        <f t="shared" si="1"/>
        <v>100</v>
      </c>
    </row>
    <row r="73" spans="1:11" s="39" customFormat="1" ht="38.25" x14ac:dyDescent="0.2">
      <c r="A73" s="28" t="s">
        <v>361</v>
      </c>
      <c r="B73" s="4" t="s">
        <v>166</v>
      </c>
      <c r="C73" s="4" t="s">
        <v>67</v>
      </c>
      <c r="D73" s="4" t="s">
        <v>72</v>
      </c>
      <c r="E73" s="4" t="s">
        <v>362</v>
      </c>
      <c r="F73" s="4"/>
      <c r="G73" s="133">
        <f>G74</f>
        <v>47</v>
      </c>
      <c r="H73" s="133">
        <f t="shared" si="24"/>
        <v>47</v>
      </c>
      <c r="I73" s="133">
        <f t="shared" si="24"/>
        <v>47</v>
      </c>
      <c r="J73" s="122">
        <f t="shared" si="2"/>
        <v>100</v>
      </c>
      <c r="K73" s="122">
        <f t="shared" si="1"/>
        <v>100</v>
      </c>
    </row>
    <row r="74" spans="1:11" ht="25.5" x14ac:dyDescent="0.2">
      <c r="A74" s="34" t="s">
        <v>157</v>
      </c>
      <c r="B74" s="5" t="s">
        <v>166</v>
      </c>
      <c r="C74" s="5" t="s">
        <v>67</v>
      </c>
      <c r="D74" s="5" t="s">
        <v>72</v>
      </c>
      <c r="E74" s="5" t="s">
        <v>362</v>
      </c>
      <c r="F74" s="5" t="s">
        <v>122</v>
      </c>
      <c r="G74" s="134">
        <v>47</v>
      </c>
      <c r="H74" s="134">
        <v>47</v>
      </c>
      <c r="I74" s="134">
        <v>47</v>
      </c>
      <c r="J74" s="122">
        <f t="shared" si="2"/>
        <v>100</v>
      </c>
      <c r="K74" s="122">
        <f t="shared" si="1"/>
        <v>100</v>
      </c>
    </row>
    <row r="75" spans="1:11" x14ac:dyDescent="0.2">
      <c r="A75" s="21" t="s">
        <v>619</v>
      </c>
      <c r="B75" s="7">
        <v>968</v>
      </c>
      <c r="C75" s="7" t="s">
        <v>67</v>
      </c>
      <c r="D75" s="7" t="s">
        <v>71</v>
      </c>
      <c r="E75" s="7"/>
      <c r="F75" s="101"/>
      <c r="G75" s="137">
        <f>G76</f>
        <v>5619.4319999999998</v>
      </c>
      <c r="H75" s="137">
        <f t="shared" ref="H75:I76" si="25">H76</f>
        <v>5619.4319999999998</v>
      </c>
      <c r="I75" s="137">
        <f t="shared" si="25"/>
        <v>5619.4319999999998</v>
      </c>
      <c r="J75" s="122">
        <f t="shared" si="2"/>
        <v>100</v>
      </c>
      <c r="K75" s="122">
        <f t="shared" si="1"/>
        <v>100</v>
      </c>
    </row>
    <row r="76" spans="1:11" ht="25.5" x14ac:dyDescent="0.2">
      <c r="A76" s="14" t="s">
        <v>172</v>
      </c>
      <c r="B76" s="4" t="s">
        <v>166</v>
      </c>
      <c r="C76" s="4" t="s">
        <v>67</v>
      </c>
      <c r="D76" s="4" t="s">
        <v>71</v>
      </c>
      <c r="E76" s="4" t="s">
        <v>458</v>
      </c>
      <c r="F76" s="4"/>
      <c r="G76" s="135">
        <f>G77</f>
        <v>5619.4319999999998</v>
      </c>
      <c r="H76" s="135">
        <f t="shared" si="25"/>
        <v>5619.4319999999998</v>
      </c>
      <c r="I76" s="135">
        <f t="shared" si="25"/>
        <v>5619.4319999999998</v>
      </c>
      <c r="J76" s="122">
        <f t="shared" si="2"/>
        <v>100</v>
      </c>
      <c r="K76" s="122">
        <f t="shared" si="1"/>
        <v>100</v>
      </c>
    </row>
    <row r="77" spans="1:11" s="40" customFormat="1" x14ac:dyDescent="0.2">
      <c r="A77" s="34" t="s">
        <v>620</v>
      </c>
      <c r="B77" s="5" t="s">
        <v>166</v>
      </c>
      <c r="C77" s="5" t="s">
        <v>67</v>
      </c>
      <c r="D77" s="5" t="s">
        <v>71</v>
      </c>
      <c r="E77" s="5" t="s">
        <v>458</v>
      </c>
      <c r="F77" s="5" t="s">
        <v>621</v>
      </c>
      <c r="G77" s="134">
        <v>5619.4319999999998</v>
      </c>
      <c r="H77" s="134">
        <v>5619.4319999999998</v>
      </c>
      <c r="I77" s="134">
        <v>5619.4319999999998</v>
      </c>
      <c r="J77" s="122">
        <f t="shared" si="2"/>
        <v>100</v>
      </c>
      <c r="K77" s="122">
        <f t="shared" si="1"/>
        <v>100</v>
      </c>
    </row>
    <row r="78" spans="1:11" s="39" customFormat="1" x14ac:dyDescent="0.2">
      <c r="A78" s="21" t="s">
        <v>59</v>
      </c>
      <c r="B78" s="7">
        <v>968</v>
      </c>
      <c r="C78" s="7" t="s">
        <v>67</v>
      </c>
      <c r="D78" s="7" t="s">
        <v>87</v>
      </c>
      <c r="E78" s="7"/>
      <c r="F78" s="7"/>
      <c r="G78" s="137">
        <f>G80</f>
        <v>0</v>
      </c>
      <c r="H78" s="137">
        <f t="shared" ref="H78:I78" si="26">H80</f>
        <v>0</v>
      </c>
      <c r="I78" s="137">
        <f t="shared" si="26"/>
        <v>0</v>
      </c>
      <c r="J78" s="122" t="e">
        <f t="shared" si="2"/>
        <v>#DIV/0!</v>
      </c>
      <c r="K78" s="122" t="e">
        <f t="shared" si="1"/>
        <v>#DIV/0!</v>
      </c>
    </row>
    <row r="79" spans="1:11" x14ac:dyDescent="0.2">
      <c r="A79" s="16" t="s">
        <v>163</v>
      </c>
      <c r="B79" s="10" t="s">
        <v>166</v>
      </c>
      <c r="C79" s="10" t="s">
        <v>67</v>
      </c>
      <c r="D79" s="10" t="s">
        <v>87</v>
      </c>
      <c r="E79" s="10" t="s">
        <v>186</v>
      </c>
      <c r="F79" s="10"/>
      <c r="G79" s="132">
        <f>G80</f>
        <v>0</v>
      </c>
      <c r="H79" s="132">
        <f t="shared" ref="H79:I80" si="27">H80</f>
        <v>0</v>
      </c>
      <c r="I79" s="132">
        <f t="shared" si="27"/>
        <v>0</v>
      </c>
      <c r="J79" s="122" t="e">
        <f t="shared" si="2"/>
        <v>#DIV/0!</v>
      </c>
      <c r="K79" s="122" t="e">
        <f t="shared" si="1"/>
        <v>#DIV/0!</v>
      </c>
    </row>
    <row r="80" spans="1:11" x14ac:dyDescent="0.2">
      <c r="A80" s="22" t="s">
        <v>93</v>
      </c>
      <c r="B80" s="4">
        <v>968</v>
      </c>
      <c r="C80" s="4" t="s">
        <v>67</v>
      </c>
      <c r="D80" s="4" t="s">
        <v>87</v>
      </c>
      <c r="E80" s="4" t="s">
        <v>198</v>
      </c>
      <c r="F80" s="4"/>
      <c r="G80" s="133">
        <f>G81</f>
        <v>0</v>
      </c>
      <c r="H80" s="133">
        <f t="shared" si="27"/>
        <v>0</v>
      </c>
      <c r="I80" s="133">
        <f t="shared" si="27"/>
        <v>0</v>
      </c>
      <c r="J80" s="122" t="e">
        <f t="shared" si="2"/>
        <v>#DIV/0!</v>
      </c>
      <c r="K80" s="122" t="e">
        <f t="shared" si="1"/>
        <v>#DIV/0!</v>
      </c>
    </row>
    <row r="81" spans="1:11" s="39" customFormat="1" x14ac:dyDescent="0.2">
      <c r="A81" s="34" t="s">
        <v>123</v>
      </c>
      <c r="B81" s="5">
        <v>968</v>
      </c>
      <c r="C81" s="5" t="s">
        <v>67</v>
      </c>
      <c r="D81" s="5" t="s">
        <v>87</v>
      </c>
      <c r="E81" s="5" t="s">
        <v>198</v>
      </c>
      <c r="F81" s="5" t="s">
        <v>125</v>
      </c>
      <c r="G81" s="138">
        <v>0</v>
      </c>
      <c r="H81" s="138">
        <v>0</v>
      </c>
      <c r="I81" s="138">
        <v>0</v>
      </c>
      <c r="J81" s="122" t="e">
        <f t="shared" ref="J81:J144" si="28">I81/G81*100</f>
        <v>#DIV/0!</v>
      </c>
      <c r="K81" s="122" t="e">
        <f t="shared" ref="K81:K144" si="29">I81/H81*100</f>
        <v>#DIV/0!</v>
      </c>
    </row>
    <row r="82" spans="1:11" x14ac:dyDescent="0.2">
      <c r="A82" s="21" t="s">
        <v>116</v>
      </c>
      <c r="B82" s="7">
        <v>968</v>
      </c>
      <c r="C82" s="7" t="s">
        <v>67</v>
      </c>
      <c r="D82" s="7" t="s">
        <v>104</v>
      </c>
      <c r="E82" s="7"/>
      <c r="F82" s="7"/>
      <c r="G82" s="131">
        <f>G83+G105+G110+G114+G118+G101</f>
        <v>67213.765820000001</v>
      </c>
      <c r="H82" s="131">
        <f t="shared" ref="H82:I82" si="30">H83+H105+H110+H114+H118+H101</f>
        <v>65416.895100000009</v>
      </c>
      <c r="I82" s="131">
        <f t="shared" si="30"/>
        <v>65328.85315000001</v>
      </c>
      <c r="J82" s="122">
        <f t="shared" si="28"/>
        <v>97.195644899516822</v>
      </c>
      <c r="K82" s="122">
        <f t="shared" si="29"/>
        <v>99.865414049588537</v>
      </c>
    </row>
    <row r="83" spans="1:11" ht="25.5" x14ac:dyDescent="0.2">
      <c r="A83" s="55" t="s">
        <v>576</v>
      </c>
      <c r="B83" s="10" t="s">
        <v>166</v>
      </c>
      <c r="C83" s="10" t="s">
        <v>67</v>
      </c>
      <c r="D83" s="10" t="s">
        <v>104</v>
      </c>
      <c r="E83" s="10" t="s">
        <v>296</v>
      </c>
      <c r="F83" s="10"/>
      <c r="G83" s="132">
        <f>G84+G87+G95+G91+G98</f>
        <v>1200.0510000000002</v>
      </c>
      <c r="H83" s="132">
        <f t="shared" ref="H83:I83" si="31">H84+H87+H95+H91+H98</f>
        <v>1200.0510000000002</v>
      </c>
      <c r="I83" s="132">
        <f t="shared" si="31"/>
        <v>1200.0510000000002</v>
      </c>
      <c r="J83" s="122">
        <f t="shared" si="28"/>
        <v>100</v>
      </c>
      <c r="K83" s="122">
        <f t="shared" si="29"/>
        <v>100</v>
      </c>
    </row>
    <row r="84" spans="1:11" s="39" customFormat="1" ht="31.5" customHeight="1" x14ac:dyDescent="0.2">
      <c r="A84" s="20" t="s">
        <v>347</v>
      </c>
      <c r="B84" s="4" t="s">
        <v>166</v>
      </c>
      <c r="C84" s="4" t="s">
        <v>67</v>
      </c>
      <c r="D84" s="4" t="s">
        <v>104</v>
      </c>
      <c r="E84" s="4" t="s">
        <v>311</v>
      </c>
      <c r="F84" s="4"/>
      <c r="G84" s="133">
        <f>G85</f>
        <v>102.59099999999999</v>
      </c>
      <c r="H84" s="133">
        <f t="shared" ref="H84:I85" si="32">H85</f>
        <v>102.59099999999999</v>
      </c>
      <c r="I84" s="133">
        <f t="shared" si="32"/>
        <v>102.59099999999999</v>
      </c>
      <c r="J84" s="122">
        <f t="shared" si="28"/>
        <v>100</v>
      </c>
      <c r="K84" s="122">
        <f t="shared" si="29"/>
        <v>100</v>
      </c>
    </row>
    <row r="85" spans="1:11" s="39" customFormat="1" ht="25.5" x14ac:dyDescent="0.2">
      <c r="A85" s="14" t="s">
        <v>172</v>
      </c>
      <c r="B85" s="4">
        <v>968</v>
      </c>
      <c r="C85" s="4" t="s">
        <v>67</v>
      </c>
      <c r="D85" s="4" t="s">
        <v>104</v>
      </c>
      <c r="E85" s="4" t="s">
        <v>308</v>
      </c>
      <c r="F85" s="6"/>
      <c r="G85" s="133">
        <f>G86</f>
        <v>102.59099999999999</v>
      </c>
      <c r="H85" s="133">
        <f t="shared" si="32"/>
        <v>102.59099999999999</v>
      </c>
      <c r="I85" s="133">
        <f t="shared" si="32"/>
        <v>102.59099999999999</v>
      </c>
      <c r="J85" s="122">
        <f t="shared" si="28"/>
        <v>100</v>
      </c>
      <c r="K85" s="122">
        <f t="shared" si="29"/>
        <v>100</v>
      </c>
    </row>
    <row r="86" spans="1:11" ht="25.5" x14ac:dyDescent="0.2">
      <c r="A86" s="23" t="s">
        <v>157</v>
      </c>
      <c r="B86" s="5" t="s">
        <v>166</v>
      </c>
      <c r="C86" s="5" t="s">
        <v>67</v>
      </c>
      <c r="D86" s="5" t="s">
        <v>104</v>
      </c>
      <c r="E86" s="5" t="s">
        <v>308</v>
      </c>
      <c r="F86" s="5" t="s">
        <v>122</v>
      </c>
      <c r="G86" s="134">
        <v>102.59099999999999</v>
      </c>
      <c r="H86" s="134">
        <v>102.59099999999999</v>
      </c>
      <c r="I86" s="134">
        <v>102.59099999999999</v>
      </c>
      <c r="J86" s="122">
        <f t="shared" si="28"/>
        <v>100</v>
      </c>
      <c r="K86" s="122">
        <f t="shared" si="29"/>
        <v>100</v>
      </c>
    </row>
    <row r="87" spans="1:11" ht="25.5" x14ac:dyDescent="0.2">
      <c r="A87" s="20" t="s">
        <v>348</v>
      </c>
      <c r="B87" s="4" t="s">
        <v>166</v>
      </c>
      <c r="C87" s="4" t="s">
        <v>67</v>
      </c>
      <c r="D87" s="4" t="s">
        <v>104</v>
      </c>
      <c r="E87" s="4" t="s">
        <v>349</v>
      </c>
      <c r="F87" s="4"/>
      <c r="G87" s="133">
        <f>G88</f>
        <v>269.39999999999998</v>
      </c>
      <c r="H87" s="133">
        <f t="shared" ref="H87:I87" si="33">H88</f>
        <v>269.39999999999998</v>
      </c>
      <c r="I87" s="133">
        <f t="shared" si="33"/>
        <v>269.39999999999998</v>
      </c>
      <c r="J87" s="122">
        <f t="shared" si="28"/>
        <v>100</v>
      </c>
      <c r="K87" s="122">
        <f t="shared" si="29"/>
        <v>100</v>
      </c>
    </row>
    <row r="88" spans="1:11" ht="39" customHeight="1" x14ac:dyDescent="0.2">
      <c r="A88" s="22" t="s">
        <v>297</v>
      </c>
      <c r="B88" s="4" t="s">
        <v>166</v>
      </c>
      <c r="C88" s="4" t="s">
        <v>67</v>
      </c>
      <c r="D88" s="4" t="s">
        <v>104</v>
      </c>
      <c r="E88" s="4" t="s">
        <v>32</v>
      </c>
      <c r="F88" s="4"/>
      <c r="G88" s="133">
        <f>G89+G90</f>
        <v>269.39999999999998</v>
      </c>
      <c r="H88" s="133">
        <f t="shared" ref="H88:I88" si="34">H89+H90</f>
        <v>269.39999999999998</v>
      </c>
      <c r="I88" s="133">
        <f t="shared" si="34"/>
        <v>269.39999999999998</v>
      </c>
      <c r="J88" s="122">
        <f t="shared" si="28"/>
        <v>100</v>
      </c>
      <c r="K88" s="122">
        <f t="shared" si="29"/>
        <v>100</v>
      </c>
    </row>
    <row r="89" spans="1:11" ht="25.5" x14ac:dyDescent="0.2">
      <c r="A89" s="23" t="s">
        <v>157</v>
      </c>
      <c r="B89" s="5" t="s">
        <v>166</v>
      </c>
      <c r="C89" s="5" t="s">
        <v>67</v>
      </c>
      <c r="D89" s="5" t="s">
        <v>104</v>
      </c>
      <c r="E89" s="5" t="s">
        <v>32</v>
      </c>
      <c r="F89" s="68" t="s">
        <v>122</v>
      </c>
      <c r="G89" s="134">
        <v>104.9</v>
      </c>
      <c r="H89" s="134">
        <v>104.9</v>
      </c>
      <c r="I89" s="134">
        <v>104.9</v>
      </c>
      <c r="J89" s="122">
        <f t="shared" si="28"/>
        <v>100</v>
      </c>
      <c r="K89" s="122">
        <f t="shared" si="29"/>
        <v>100</v>
      </c>
    </row>
    <row r="90" spans="1:11" x14ac:dyDescent="0.2">
      <c r="A90" s="24" t="s">
        <v>176</v>
      </c>
      <c r="B90" s="5" t="s">
        <v>166</v>
      </c>
      <c r="C90" s="5" t="s">
        <v>67</v>
      </c>
      <c r="D90" s="5" t="s">
        <v>104</v>
      </c>
      <c r="E90" s="5" t="s">
        <v>32</v>
      </c>
      <c r="F90" s="68" t="s">
        <v>126</v>
      </c>
      <c r="G90" s="134">
        <v>164.5</v>
      </c>
      <c r="H90" s="134">
        <v>164.5</v>
      </c>
      <c r="I90" s="134">
        <v>164.5</v>
      </c>
      <c r="J90" s="122">
        <f t="shared" si="28"/>
        <v>100</v>
      </c>
      <c r="K90" s="122">
        <f t="shared" si="29"/>
        <v>100</v>
      </c>
    </row>
    <row r="91" spans="1:11" s="40" customFormat="1" ht="38.25" x14ac:dyDescent="0.2">
      <c r="A91" s="109" t="s">
        <v>514</v>
      </c>
      <c r="B91" s="4" t="s">
        <v>166</v>
      </c>
      <c r="C91" s="4" t="s">
        <v>67</v>
      </c>
      <c r="D91" s="4" t="s">
        <v>104</v>
      </c>
      <c r="E91" s="4" t="s">
        <v>622</v>
      </c>
      <c r="F91" s="91"/>
      <c r="G91" s="135">
        <f>G92</f>
        <v>714</v>
      </c>
      <c r="H91" s="135">
        <f t="shared" ref="H91:I91" si="35">H92</f>
        <v>714</v>
      </c>
      <c r="I91" s="135">
        <f t="shared" si="35"/>
        <v>714</v>
      </c>
      <c r="J91" s="122">
        <f t="shared" si="28"/>
        <v>100</v>
      </c>
      <c r="K91" s="122">
        <f t="shared" si="29"/>
        <v>100</v>
      </c>
    </row>
    <row r="92" spans="1:11" s="40" customFormat="1" ht="25.5" x14ac:dyDescent="0.2">
      <c r="A92" s="20" t="s">
        <v>513</v>
      </c>
      <c r="B92" s="4" t="s">
        <v>166</v>
      </c>
      <c r="C92" s="4" t="s">
        <v>67</v>
      </c>
      <c r="D92" s="4" t="s">
        <v>104</v>
      </c>
      <c r="E92" s="4" t="s">
        <v>623</v>
      </c>
      <c r="F92" s="91"/>
      <c r="G92" s="135">
        <f>G93+G94</f>
        <v>714</v>
      </c>
      <c r="H92" s="135">
        <f t="shared" ref="H92:I92" si="36">H93+H94</f>
        <v>714</v>
      </c>
      <c r="I92" s="135">
        <f t="shared" si="36"/>
        <v>714</v>
      </c>
      <c r="J92" s="122">
        <f t="shared" si="28"/>
        <v>100</v>
      </c>
      <c r="K92" s="122">
        <f t="shared" si="29"/>
        <v>100</v>
      </c>
    </row>
    <row r="93" spans="1:11" s="40" customFormat="1" ht="25.5" x14ac:dyDescent="0.2">
      <c r="A93" s="23" t="s">
        <v>157</v>
      </c>
      <c r="B93" s="5" t="s">
        <v>166</v>
      </c>
      <c r="C93" s="5" t="s">
        <v>67</v>
      </c>
      <c r="D93" s="5" t="s">
        <v>104</v>
      </c>
      <c r="E93" s="5" t="s">
        <v>623</v>
      </c>
      <c r="F93" s="68" t="s">
        <v>122</v>
      </c>
      <c r="G93" s="134">
        <v>214</v>
      </c>
      <c r="H93" s="134">
        <v>214</v>
      </c>
      <c r="I93" s="134">
        <v>214</v>
      </c>
      <c r="J93" s="122">
        <f t="shared" si="28"/>
        <v>100</v>
      </c>
      <c r="K93" s="122">
        <f t="shared" si="29"/>
        <v>100</v>
      </c>
    </row>
    <row r="94" spans="1:11" s="40" customFormat="1" x14ac:dyDescent="0.2">
      <c r="A94" s="24" t="s">
        <v>176</v>
      </c>
      <c r="B94" s="5" t="s">
        <v>166</v>
      </c>
      <c r="C94" s="5" t="s">
        <v>67</v>
      </c>
      <c r="D94" s="5" t="s">
        <v>104</v>
      </c>
      <c r="E94" s="5" t="s">
        <v>623</v>
      </c>
      <c r="F94" s="68" t="s">
        <v>126</v>
      </c>
      <c r="G94" s="134">
        <v>500</v>
      </c>
      <c r="H94" s="134">
        <v>500</v>
      </c>
      <c r="I94" s="134">
        <v>500</v>
      </c>
      <c r="J94" s="122">
        <f t="shared" si="28"/>
        <v>100</v>
      </c>
      <c r="K94" s="122">
        <f t="shared" si="29"/>
        <v>100</v>
      </c>
    </row>
    <row r="95" spans="1:11" s="40" customFormat="1" ht="38.25" x14ac:dyDescent="0.2">
      <c r="A95" s="59" t="s">
        <v>14</v>
      </c>
      <c r="B95" s="4" t="s">
        <v>166</v>
      </c>
      <c r="C95" s="4" t="s">
        <v>67</v>
      </c>
      <c r="D95" s="4" t="s">
        <v>104</v>
      </c>
      <c r="E95" s="4" t="s">
        <v>15</v>
      </c>
      <c r="F95" s="4"/>
      <c r="G95" s="133">
        <f>G96</f>
        <v>58.9</v>
      </c>
      <c r="H95" s="133">
        <f t="shared" ref="H95:I96" si="37">H96</f>
        <v>58.9</v>
      </c>
      <c r="I95" s="133">
        <f t="shared" si="37"/>
        <v>58.9</v>
      </c>
      <c r="J95" s="122">
        <f t="shared" si="28"/>
        <v>100</v>
      </c>
      <c r="K95" s="122">
        <f t="shared" si="29"/>
        <v>100</v>
      </c>
    </row>
    <row r="96" spans="1:11" s="40" customFormat="1" ht="25.5" x14ac:dyDescent="0.2">
      <c r="A96" s="14" t="s">
        <v>172</v>
      </c>
      <c r="B96" s="4" t="s">
        <v>166</v>
      </c>
      <c r="C96" s="4" t="s">
        <v>67</v>
      </c>
      <c r="D96" s="4" t="s">
        <v>104</v>
      </c>
      <c r="E96" s="4" t="s">
        <v>16</v>
      </c>
      <c r="F96" s="6"/>
      <c r="G96" s="133">
        <f>G97</f>
        <v>58.9</v>
      </c>
      <c r="H96" s="133">
        <f t="shared" si="37"/>
        <v>58.9</v>
      </c>
      <c r="I96" s="133">
        <f t="shared" si="37"/>
        <v>58.9</v>
      </c>
      <c r="J96" s="122">
        <f t="shared" si="28"/>
        <v>100</v>
      </c>
      <c r="K96" s="122">
        <f t="shared" si="29"/>
        <v>100</v>
      </c>
    </row>
    <row r="97" spans="1:11" s="40" customFormat="1" ht="25.5" x14ac:dyDescent="0.2">
      <c r="A97" s="23" t="s">
        <v>157</v>
      </c>
      <c r="B97" s="5" t="s">
        <v>166</v>
      </c>
      <c r="C97" s="5" t="s">
        <v>67</v>
      </c>
      <c r="D97" s="5" t="s">
        <v>104</v>
      </c>
      <c r="E97" s="5" t="s">
        <v>16</v>
      </c>
      <c r="F97" s="5" t="s">
        <v>122</v>
      </c>
      <c r="G97" s="134">
        <v>58.9</v>
      </c>
      <c r="H97" s="134">
        <v>58.9</v>
      </c>
      <c r="I97" s="134">
        <v>58.9</v>
      </c>
      <c r="J97" s="122">
        <f t="shared" si="28"/>
        <v>100</v>
      </c>
      <c r="K97" s="122">
        <f t="shared" si="29"/>
        <v>100</v>
      </c>
    </row>
    <row r="98" spans="1:11" s="40" customFormat="1" ht="25.5" x14ac:dyDescent="0.2">
      <c r="A98" s="20" t="s">
        <v>624</v>
      </c>
      <c r="B98" s="4" t="s">
        <v>166</v>
      </c>
      <c r="C98" s="4" t="s">
        <v>67</v>
      </c>
      <c r="D98" s="4" t="s">
        <v>104</v>
      </c>
      <c r="E98" s="4" t="s">
        <v>625</v>
      </c>
      <c r="F98" s="68"/>
      <c r="G98" s="135">
        <f>G99</f>
        <v>55.16</v>
      </c>
      <c r="H98" s="135">
        <f t="shared" ref="H98:I99" si="38">H99</f>
        <v>55.16</v>
      </c>
      <c r="I98" s="135">
        <f t="shared" si="38"/>
        <v>55.16</v>
      </c>
      <c r="J98" s="122">
        <f t="shared" si="28"/>
        <v>100</v>
      </c>
      <c r="K98" s="122">
        <f t="shared" si="29"/>
        <v>100</v>
      </c>
    </row>
    <row r="99" spans="1:11" ht="25.5" x14ac:dyDescent="0.2">
      <c r="A99" s="20" t="s">
        <v>513</v>
      </c>
      <c r="B99" s="4" t="s">
        <v>166</v>
      </c>
      <c r="C99" s="4" t="s">
        <v>67</v>
      </c>
      <c r="D99" s="4" t="s">
        <v>104</v>
      </c>
      <c r="E99" s="4" t="s">
        <v>626</v>
      </c>
      <c r="F99" s="68"/>
      <c r="G99" s="135">
        <f>G100</f>
        <v>55.16</v>
      </c>
      <c r="H99" s="135">
        <f t="shared" si="38"/>
        <v>55.16</v>
      </c>
      <c r="I99" s="135">
        <f t="shared" si="38"/>
        <v>55.16</v>
      </c>
      <c r="J99" s="122">
        <f t="shared" si="28"/>
        <v>100</v>
      </c>
      <c r="K99" s="122">
        <f t="shared" si="29"/>
        <v>100</v>
      </c>
    </row>
    <row r="100" spans="1:11" ht="25.5" x14ac:dyDescent="0.2">
      <c r="A100" s="23" t="s">
        <v>157</v>
      </c>
      <c r="B100" s="5" t="s">
        <v>166</v>
      </c>
      <c r="C100" s="5" t="s">
        <v>67</v>
      </c>
      <c r="D100" s="5" t="s">
        <v>104</v>
      </c>
      <c r="E100" s="5" t="s">
        <v>626</v>
      </c>
      <c r="F100" s="68" t="s">
        <v>122</v>
      </c>
      <c r="G100" s="134">
        <v>55.16</v>
      </c>
      <c r="H100" s="134">
        <v>55.16</v>
      </c>
      <c r="I100" s="134">
        <v>55.16</v>
      </c>
      <c r="J100" s="122">
        <f t="shared" si="28"/>
        <v>100</v>
      </c>
      <c r="K100" s="122">
        <f t="shared" si="29"/>
        <v>100</v>
      </c>
    </row>
    <row r="101" spans="1:11" s="39" customFormat="1" ht="38.25" x14ac:dyDescent="0.2">
      <c r="A101" s="55" t="s">
        <v>577</v>
      </c>
      <c r="B101" s="10" t="s">
        <v>166</v>
      </c>
      <c r="C101" s="10" t="s">
        <v>67</v>
      </c>
      <c r="D101" s="10" t="s">
        <v>104</v>
      </c>
      <c r="E101" s="10" t="s">
        <v>427</v>
      </c>
      <c r="F101" s="10"/>
      <c r="G101" s="132">
        <f>G102</f>
        <v>123</v>
      </c>
      <c r="H101" s="132">
        <f t="shared" ref="H101:I103" si="39">H102</f>
        <v>123</v>
      </c>
      <c r="I101" s="132">
        <f t="shared" si="39"/>
        <v>123</v>
      </c>
      <c r="J101" s="122">
        <f t="shared" si="28"/>
        <v>100</v>
      </c>
      <c r="K101" s="122">
        <f t="shared" si="29"/>
        <v>100</v>
      </c>
    </row>
    <row r="102" spans="1:11" ht="38.25" x14ac:dyDescent="0.2">
      <c r="A102" s="22" t="s">
        <v>426</v>
      </c>
      <c r="B102" s="4" t="s">
        <v>166</v>
      </c>
      <c r="C102" s="4" t="s">
        <v>67</v>
      </c>
      <c r="D102" s="4" t="s">
        <v>104</v>
      </c>
      <c r="E102" s="4" t="s">
        <v>428</v>
      </c>
      <c r="F102" s="4"/>
      <c r="G102" s="133">
        <f>G103</f>
        <v>123</v>
      </c>
      <c r="H102" s="133">
        <f t="shared" si="39"/>
        <v>123</v>
      </c>
      <c r="I102" s="133">
        <f t="shared" si="39"/>
        <v>123</v>
      </c>
      <c r="J102" s="122">
        <f t="shared" si="28"/>
        <v>100</v>
      </c>
      <c r="K102" s="122">
        <f t="shared" si="29"/>
        <v>100</v>
      </c>
    </row>
    <row r="103" spans="1:11" ht="25.5" x14ac:dyDescent="0.2">
      <c r="A103" s="14" t="s">
        <v>172</v>
      </c>
      <c r="B103" s="4" t="s">
        <v>166</v>
      </c>
      <c r="C103" s="4" t="s">
        <v>67</v>
      </c>
      <c r="D103" s="4" t="s">
        <v>104</v>
      </c>
      <c r="E103" s="4" t="s">
        <v>429</v>
      </c>
      <c r="F103" s="4"/>
      <c r="G103" s="133">
        <f>G104</f>
        <v>123</v>
      </c>
      <c r="H103" s="133">
        <f t="shared" si="39"/>
        <v>123</v>
      </c>
      <c r="I103" s="133">
        <f t="shared" si="39"/>
        <v>123</v>
      </c>
      <c r="J103" s="122">
        <f t="shared" si="28"/>
        <v>100</v>
      </c>
      <c r="K103" s="122">
        <f t="shared" si="29"/>
        <v>100</v>
      </c>
    </row>
    <row r="104" spans="1:11" ht="27.75" customHeight="1" x14ac:dyDescent="0.2">
      <c r="A104" s="23" t="s">
        <v>157</v>
      </c>
      <c r="B104" s="5" t="s">
        <v>166</v>
      </c>
      <c r="C104" s="5" t="s">
        <v>67</v>
      </c>
      <c r="D104" s="5" t="s">
        <v>104</v>
      </c>
      <c r="E104" s="5" t="s">
        <v>429</v>
      </c>
      <c r="F104" s="5" t="s">
        <v>122</v>
      </c>
      <c r="G104" s="138">
        <v>123</v>
      </c>
      <c r="H104" s="138">
        <v>123</v>
      </c>
      <c r="I104" s="138">
        <v>123</v>
      </c>
      <c r="J104" s="122">
        <f t="shared" si="28"/>
        <v>100</v>
      </c>
      <c r="K104" s="122">
        <f t="shared" si="29"/>
        <v>100</v>
      </c>
    </row>
    <row r="105" spans="1:11" ht="38.25" x14ac:dyDescent="0.2">
      <c r="A105" s="55" t="s">
        <v>578</v>
      </c>
      <c r="B105" s="10" t="s">
        <v>167</v>
      </c>
      <c r="C105" s="10" t="s">
        <v>67</v>
      </c>
      <c r="D105" s="10" t="s">
        <v>104</v>
      </c>
      <c r="E105" s="10" t="s">
        <v>208</v>
      </c>
      <c r="F105" s="10"/>
      <c r="G105" s="132">
        <f>G106</f>
        <v>85</v>
      </c>
      <c r="H105" s="132">
        <f t="shared" ref="H105:I106" si="40">H106</f>
        <v>85</v>
      </c>
      <c r="I105" s="132">
        <f t="shared" si="40"/>
        <v>85</v>
      </c>
      <c r="J105" s="122">
        <f t="shared" si="28"/>
        <v>100</v>
      </c>
      <c r="K105" s="122">
        <f t="shared" si="29"/>
        <v>100</v>
      </c>
    </row>
    <row r="106" spans="1:11" s="39" customFormat="1" ht="38.25" x14ac:dyDescent="0.2">
      <c r="A106" s="22" t="s">
        <v>33</v>
      </c>
      <c r="B106" s="4">
        <v>968</v>
      </c>
      <c r="C106" s="4" t="s">
        <v>67</v>
      </c>
      <c r="D106" s="4" t="s">
        <v>104</v>
      </c>
      <c r="E106" s="4" t="s">
        <v>309</v>
      </c>
      <c r="F106" s="4"/>
      <c r="G106" s="133">
        <f>G107</f>
        <v>85</v>
      </c>
      <c r="H106" s="133">
        <f t="shared" si="40"/>
        <v>85</v>
      </c>
      <c r="I106" s="133">
        <f t="shared" si="40"/>
        <v>85</v>
      </c>
      <c r="J106" s="122">
        <f t="shared" si="28"/>
        <v>100</v>
      </c>
      <c r="K106" s="122">
        <f t="shared" si="29"/>
        <v>100</v>
      </c>
    </row>
    <row r="107" spans="1:11" ht="25.5" x14ac:dyDescent="0.2">
      <c r="A107" s="14" t="s">
        <v>172</v>
      </c>
      <c r="B107" s="4">
        <v>968</v>
      </c>
      <c r="C107" s="4" t="s">
        <v>67</v>
      </c>
      <c r="D107" s="4" t="s">
        <v>104</v>
      </c>
      <c r="E107" s="4" t="s">
        <v>310</v>
      </c>
      <c r="F107" s="6"/>
      <c r="G107" s="133">
        <f>G108+G109</f>
        <v>85</v>
      </c>
      <c r="H107" s="133">
        <f t="shared" ref="H107:I107" si="41">H108+H109</f>
        <v>85</v>
      </c>
      <c r="I107" s="133">
        <f t="shared" si="41"/>
        <v>85</v>
      </c>
      <c r="J107" s="122">
        <f t="shared" si="28"/>
        <v>100</v>
      </c>
      <c r="K107" s="122">
        <f t="shared" si="29"/>
        <v>100</v>
      </c>
    </row>
    <row r="108" spans="1:11" ht="26.25" customHeight="1" x14ac:dyDescent="0.2">
      <c r="A108" s="17" t="s">
        <v>172</v>
      </c>
      <c r="B108" s="5">
        <v>968</v>
      </c>
      <c r="C108" s="5" t="s">
        <v>67</v>
      </c>
      <c r="D108" s="5" t="s">
        <v>104</v>
      </c>
      <c r="E108" s="5" t="s">
        <v>310</v>
      </c>
      <c r="F108" s="5" t="s">
        <v>122</v>
      </c>
      <c r="G108" s="138">
        <v>75</v>
      </c>
      <c r="H108" s="138">
        <v>75</v>
      </c>
      <c r="I108" s="138">
        <v>75</v>
      </c>
      <c r="J108" s="122">
        <f t="shared" si="28"/>
        <v>100</v>
      </c>
      <c r="K108" s="122">
        <f t="shared" si="29"/>
        <v>100</v>
      </c>
    </row>
    <row r="109" spans="1:11" x14ac:dyDescent="0.2">
      <c r="A109" s="60" t="s">
        <v>318</v>
      </c>
      <c r="B109" s="5">
        <v>968</v>
      </c>
      <c r="C109" s="5" t="s">
        <v>67</v>
      </c>
      <c r="D109" s="5" t="s">
        <v>104</v>
      </c>
      <c r="E109" s="5" t="s">
        <v>310</v>
      </c>
      <c r="F109" s="5" t="s">
        <v>317</v>
      </c>
      <c r="G109" s="138">
        <v>10</v>
      </c>
      <c r="H109" s="138">
        <v>10</v>
      </c>
      <c r="I109" s="138">
        <v>10</v>
      </c>
      <c r="J109" s="122">
        <f t="shared" si="28"/>
        <v>100</v>
      </c>
      <c r="K109" s="122">
        <f t="shared" si="29"/>
        <v>100</v>
      </c>
    </row>
    <row r="110" spans="1:11" s="39" customFormat="1" ht="38.25" x14ac:dyDescent="0.2">
      <c r="A110" s="55" t="s">
        <v>579</v>
      </c>
      <c r="B110" s="10">
        <v>968</v>
      </c>
      <c r="C110" s="10" t="s">
        <v>67</v>
      </c>
      <c r="D110" s="10" t="s">
        <v>104</v>
      </c>
      <c r="E110" s="10" t="s">
        <v>27</v>
      </c>
      <c r="F110" s="10"/>
      <c r="G110" s="132">
        <f>G111</f>
        <v>265</v>
      </c>
      <c r="H110" s="132">
        <f t="shared" ref="H110:I112" si="42">H111</f>
        <v>265</v>
      </c>
      <c r="I110" s="132">
        <f t="shared" si="42"/>
        <v>265</v>
      </c>
      <c r="J110" s="122">
        <f t="shared" si="28"/>
        <v>100</v>
      </c>
      <c r="K110" s="122">
        <f t="shared" si="29"/>
        <v>100</v>
      </c>
    </row>
    <row r="111" spans="1:11" ht="25.5" x14ac:dyDescent="0.2">
      <c r="A111" s="22" t="s">
        <v>29</v>
      </c>
      <c r="B111" s="4">
        <v>968</v>
      </c>
      <c r="C111" s="4" t="s">
        <v>67</v>
      </c>
      <c r="D111" s="4" t="s">
        <v>104</v>
      </c>
      <c r="E111" s="4" t="s">
        <v>28</v>
      </c>
      <c r="F111" s="4"/>
      <c r="G111" s="133">
        <f>G112</f>
        <v>265</v>
      </c>
      <c r="H111" s="133">
        <f t="shared" si="42"/>
        <v>265</v>
      </c>
      <c r="I111" s="133">
        <f t="shared" si="42"/>
        <v>265</v>
      </c>
      <c r="J111" s="122">
        <f t="shared" si="28"/>
        <v>100</v>
      </c>
      <c r="K111" s="122">
        <f t="shared" si="29"/>
        <v>100</v>
      </c>
    </row>
    <row r="112" spans="1:11" ht="25.5" x14ac:dyDescent="0.2">
      <c r="A112" s="14" t="s">
        <v>172</v>
      </c>
      <c r="B112" s="4">
        <v>968</v>
      </c>
      <c r="C112" s="4" t="s">
        <v>67</v>
      </c>
      <c r="D112" s="4" t="s">
        <v>104</v>
      </c>
      <c r="E112" s="4" t="s">
        <v>42</v>
      </c>
      <c r="F112" s="4"/>
      <c r="G112" s="133">
        <f>G113</f>
        <v>265</v>
      </c>
      <c r="H112" s="133">
        <f t="shared" si="42"/>
        <v>265</v>
      </c>
      <c r="I112" s="133">
        <f t="shared" si="42"/>
        <v>265</v>
      </c>
      <c r="J112" s="122">
        <f t="shared" si="28"/>
        <v>100</v>
      </c>
      <c r="K112" s="122">
        <f t="shared" si="29"/>
        <v>100</v>
      </c>
    </row>
    <row r="113" spans="1:11" ht="26.25" customHeight="1" x14ac:dyDescent="0.2">
      <c r="A113" s="24" t="s">
        <v>176</v>
      </c>
      <c r="B113" s="5" t="s">
        <v>166</v>
      </c>
      <c r="C113" s="5" t="s">
        <v>67</v>
      </c>
      <c r="D113" s="5" t="s">
        <v>104</v>
      </c>
      <c r="E113" s="5" t="s">
        <v>42</v>
      </c>
      <c r="F113" s="5" t="s">
        <v>126</v>
      </c>
      <c r="G113" s="138">
        <v>265</v>
      </c>
      <c r="H113" s="138">
        <v>265</v>
      </c>
      <c r="I113" s="138">
        <v>265</v>
      </c>
      <c r="J113" s="122">
        <f t="shared" si="28"/>
        <v>100</v>
      </c>
      <c r="K113" s="122">
        <f t="shared" si="29"/>
        <v>100</v>
      </c>
    </row>
    <row r="114" spans="1:11" ht="38.25" x14ac:dyDescent="0.2">
      <c r="A114" s="55" t="s">
        <v>580</v>
      </c>
      <c r="B114" s="10">
        <v>968</v>
      </c>
      <c r="C114" s="10" t="s">
        <v>67</v>
      </c>
      <c r="D114" s="10" t="s">
        <v>104</v>
      </c>
      <c r="E114" s="10" t="s">
        <v>355</v>
      </c>
      <c r="F114" s="10"/>
      <c r="G114" s="132">
        <f>G115</f>
        <v>520</v>
      </c>
      <c r="H114" s="132">
        <f t="shared" ref="H114:I116" si="43">H115</f>
        <v>520</v>
      </c>
      <c r="I114" s="132">
        <f t="shared" si="43"/>
        <v>520</v>
      </c>
      <c r="J114" s="122">
        <f t="shared" si="28"/>
        <v>100</v>
      </c>
      <c r="K114" s="122">
        <f t="shared" si="29"/>
        <v>100</v>
      </c>
    </row>
    <row r="115" spans="1:11" ht="25.5" x14ac:dyDescent="0.2">
      <c r="A115" s="65" t="s">
        <v>373</v>
      </c>
      <c r="B115" s="4">
        <v>968</v>
      </c>
      <c r="C115" s="4" t="s">
        <v>67</v>
      </c>
      <c r="D115" s="4" t="s">
        <v>104</v>
      </c>
      <c r="E115" s="4" t="s">
        <v>356</v>
      </c>
      <c r="F115" s="4"/>
      <c r="G115" s="133">
        <f>G116</f>
        <v>520</v>
      </c>
      <c r="H115" s="133">
        <f t="shared" si="43"/>
        <v>520</v>
      </c>
      <c r="I115" s="133">
        <f t="shared" si="43"/>
        <v>520</v>
      </c>
      <c r="J115" s="122">
        <f t="shared" si="28"/>
        <v>100</v>
      </c>
      <c r="K115" s="122">
        <f t="shared" si="29"/>
        <v>100</v>
      </c>
    </row>
    <row r="116" spans="1:11" ht="25.5" x14ac:dyDescent="0.2">
      <c r="A116" s="14" t="s">
        <v>172</v>
      </c>
      <c r="B116" s="4" t="s">
        <v>166</v>
      </c>
      <c r="C116" s="4" t="s">
        <v>67</v>
      </c>
      <c r="D116" s="4" t="s">
        <v>104</v>
      </c>
      <c r="E116" s="4" t="s">
        <v>357</v>
      </c>
      <c r="F116" s="4"/>
      <c r="G116" s="133">
        <f>G117</f>
        <v>520</v>
      </c>
      <c r="H116" s="133">
        <f t="shared" si="43"/>
        <v>520</v>
      </c>
      <c r="I116" s="133">
        <f t="shared" si="43"/>
        <v>520</v>
      </c>
      <c r="J116" s="122">
        <f t="shared" si="28"/>
        <v>100</v>
      </c>
      <c r="K116" s="122">
        <f t="shared" si="29"/>
        <v>100</v>
      </c>
    </row>
    <row r="117" spans="1:11" ht="25.5" x14ac:dyDescent="0.2">
      <c r="A117" s="34" t="s">
        <v>121</v>
      </c>
      <c r="B117" s="5" t="s">
        <v>166</v>
      </c>
      <c r="C117" s="5" t="s">
        <v>67</v>
      </c>
      <c r="D117" s="5" t="s">
        <v>104</v>
      </c>
      <c r="E117" s="5" t="s">
        <v>357</v>
      </c>
      <c r="F117" s="5" t="s">
        <v>122</v>
      </c>
      <c r="G117" s="138">
        <v>520</v>
      </c>
      <c r="H117" s="138">
        <v>520</v>
      </c>
      <c r="I117" s="138">
        <v>520</v>
      </c>
      <c r="J117" s="122">
        <f t="shared" si="28"/>
        <v>100</v>
      </c>
      <c r="K117" s="122">
        <f t="shared" si="29"/>
        <v>100</v>
      </c>
    </row>
    <row r="118" spans="1:11" x14ac:dyDescent="0.2">
      <c r="A118" s="16" t="s">
        <v>163</v>
      </c>
      <c r="B118" s="10" t="s">
        <v>166</v>
      </c>
      <c r="C118" s="10" t="s">
        <v>67</v>
      </c>
      <c r="D118" s="10" t="s">
        <v>104</v>
      </c>
      <c r="E118" s="10" t="s">
        <v>186</v>
      </c>
      <c r="F118" s="10"/>
      <c r="G118" s="132">
        <f>G119+G122+G126+G131+G136+G141+G148+G152+G163+G165+G169</f>
        <v>65020.714820000001</v>
      </c>
      <c r="H118" s="132">
        <f t="shared" ref="H118:I118" si="44">H119+H122+H126+H131+H136+H141+H148+H152+H163+H165+H169</f>
        <v>63223.844100000009</v>
      </c>
      <c r="I118" s="132">
        <f t="shared" si="44"/>
        <v>63135.80215000001</v>
      </c>
      <c r="J118" s="122">
        <f t="shared" si="28"/>
        <v>97.101058216265258</v>
      </c>
      <c r="K118" s="122">
        <f t="shared" si="29"/>
        <v>99.860745654976711</v>
      </c>
    </row>
    <row r="119" spans="1:11" ht="38.25" x14ac:dyDescent="0.2">
      <c r="A119" s="29" t="s">
        <v>287</v>
      </c>
      <c r="B119" s="4" t="s">
        <v>166</v>
      </c>
      <c r="C119" s="4" t="s">
        <v>67</v>
      </c>
      <c r="D119" s="4" t="s">
        <v>104</v>
      </c>
      <c r="E119" s="4" t="s">
        <v>199</v>
      </c>
      <c r="F119" s="4"/>
      <c r="G119" s="135">
        <f>SUM(G120:G121)</f>
        <v>583.66219999999998</v>
      </c>
      <c r="H119" s="135">
        <f t="shared" ref="H119:I119" si="45">SUM(H120:H121)</f>
        <v>651.65193999999997</v>
      </c>
      <c r="I119" s="135">
        <f t="shared" si="45"/>
        <v>651.65193999999997</v>
      </c>
      <c r="J119" s="122">
        <f t="shared" si="28"/>
        <v>111.64881672995099</v>
      </c>
      <c r="K119" s="122">
        <f t="shared" si="29"/>
        <v>100</v>
      </c>
    </row>
    <row r="120" spans="1:11" x14ac:dyDescent="0.2">
      <c r="A120" s="36" t="s">
        <v>280</v>
      </c>
      <c r="B120" s="5" t="s">
        <v>166</v>
      </c>
      <c r="C120" s="5" t="s">
        <v>67</v>
      </c>
      <c r="D120" s="5" t="s">
        <v>104</v>
      </c>
      <c r="E120" s="5" t="s">
        <v>199</v>
      </c>
      <c r="F120" s="5" t="s">
        <v>150</v>
      </c>
      <c r="G120" s="134">
        <v>449.00544000000002</v>
      </c>
      <c r="H120" s="134">
        <v>478.04392000000001</v>
      </c>
      <c r="I120" s="134">
        <v>478.04392000000001</v>
      </c>
      <c r="J120" s="122">
        <f t="shared" si="28"/>
        <v>106.46728912683108</v>
      </c>
      <c r="K120" s="122">
        <f t="shared" si="29"/>
        <v>100</v>
      </c>
    </row>
    <row r="121" spans="1:11" ht="38.25" x14ac:dyDescent="0.2">
      <c r="A121" s="13" t="s">
        <v>281</v>
      </c>
      <c r="B121" s="5" t="s">
        <v>166</v>
      </c>
      <c r="C121" s="5" t="s">
        <v>67</v>
      </c>
      <c r="D121" s="5" t="s">
        <v>104</v>
      </c>
      <c r="E121" s="5" t="s">
        <v>199</v>
      </c>
      <c r="F121" s="5" t="s">
        <v>205</v>
      </c>
      <c r="G121" s="134">
        <v>134.65675999999999</v>
      </c>
      <c r="H121" s="134">
        <v>173.60802000000001</v>
      </c>
      <c r="I121" s="134">
        <v>173.60802000000001</v>
      </c>
      <c r="J121" s="122">
        <f t="shared" si="28"/>
        <v>128.92633091721501</v>
      </c>
      <c r="K121" s="122">
        <f t="shared" si="29"/>
        <v>100</v>
      </c>
    </row>
    <row r="122" spans="1:11" ht="25.5" x14ac:dyDescent="0.2">
      <c r="A122" s="15" t="s">
        <v>554</v>
      </c>
      <c r="B122" s="4">
        <v>968</v>
      </c>
      <c r="C122" s="4" t="s">
        <v>67</v>
      </c>
      <c r="D122" s="4" t="s">
        <v>104</v>
      </c>
      <c r="E122" s="4" t="s">
        <v>555</v>
      </c>
      <c r="F122" s="10"/>
      <c r="G122" s="133">
        <f>G123+G124+G125</f>
        <v>259.71789999999999</v>
      </c>
      <c r="H122" s="133">
        <f t="shared" ref="H122:I122" si="46">H123+H124+H125</f>
        <v>259.71789999999999</v>
      </c>
      <c r="I122" s="133">
        <f t="shared" si="46"/>
        <v>259.71789999999999</v>
      </c>
      <c r="J122" s="122">
        <f t="shared" si="28"/>
        <v>100</v>
      </c>
      <c r="K122" s="122">
        <f t="shared" si="29"/>
        <v>100</v>
      </c>
    </row>
    <row r="123" spans="1:11" x14ac:dyDescent="0.2">
      <c r="A123" s="36" t="s">
        <v>280</v>
      </c>
      <c r="B123" s="5">
        <v>968</v>
      </c>
      <c r="C123" s="5" t="s">
        <v>67</v>
      </c>
      <c r="D123" s="5" t="s">
        <v>104</v>
      </c>
      <c r="E123" s="5" t="s">
        <v>555</v>
      </c>
      <c r="F123" s="5" t="s">
        <v>150</v>
      </c>
      <c r="G123" s="134">
        <v>165.66399999999999</v>
      </c>
      <c r="H123" s="134">
        <v>165.66399999999999</v>
      </c>
      <c r="I123" s="134">
        <v>165.66399999999999</v>
      </c>
      <c r="J123" s="122">
        <f t="shared" si="28"/>
        <v>100</v>
      </c>
      <c r="K123" s="122">
        <f t="shared" si="29"/>
        <v>100</v>
      </c>
    </row>
    <row r="124" spans="1:11" ht="38.25" x14ac:dyDescent="0.2">
      <c r="A124" s="13" t="s">
        <v>281</v>
      </c>
      <c r="B124" s="5">
        <v>968</v>
      </c>
      <c r="C124" s="5" t="s">
        <v>67</v>
      </c>
      <c r="D124" s="5" t="s">
        <v>104</v>
      </c>
      <c r="E124" s="5" t="s">
        <v>555</v>
      </c>
      <c r="F124" s="5" t="s">
        <v>205</v>
      </c>
      <c r="G124" s="134">
        <v>50.029899999999998</v>
      </c>
      <c r="H124" s="134">
        <v>50.029899999999998</v>
      </c>
      <c r="I124" s="134">
        <v>50.029899999999998</v>
      </c>
      <c r="J124" s="122">
        <f t="shared" si="28"/>
        <v>100</v>
      </c>
      <c r="K124" s="122">
        <f t="shared" si="29"/>
        <v>100</v>
      </c>
    </row>
    <row r="125" spans="1:11" ht="51" x14ac:dyDescent="0.2">
      <c r="A125" s="23" t="s">
        <v>131</v>
      </c>
      <c r="B125" s="5">
        <v>968</v>
      </c>
      <c r="C125" s="5" t="s">
        <v>67</v>
      </c>
      <c r="D125" s="5" t="s">
        <v>104</v>
      </c>
      <c r="E125" s="5" t="s">
        <v>555</v>
      </c>
      <c r="F125" s="5" t="s">
        <v>135</v>
      </c>
      <c r="G125" s="138">
        <v>44.024000000000001</v>
      </c>
      <c r="H125" s="138">
        <v>44.024000000000001</v>
      </c>
      <c r="I125" s="138">
        <v>44.024000000000001</v>
      </c>
      <c r="J125" s="122">
        <f t="shared" si="28"/>
        <v>100</v>
      </c>
      <c r="K125" s="122">
        <f t="shared" si="29"/>
        <v>100</v>
      </c>
    </row>
    <row r="126" spans="1:11" ht="25.5" x14ac:dyDescent="0.2">
      <c r="A126" s="22" t="s">
        <v>102</v>
      </c>
      <c r="B126" s="4">
        <v>968</v>
      </c>
      <c r="C126" s="4" t="s">
        <v>67</v>
      </c>
      <c r="D126" s="4" t="s">
        <v>104</v>
      </c>
      <c r="E126" s="4" t="s">
        <v>200</v>
      </c>
      <c r="F126" s="4"/>
      <c r="G126" s="135">
        <f>SUM(G127:G130)</f>
        <v>347.1</v>
      </c>
      <c r="H126" s="135">
        <f t="shared" ref="H126:I126" si="47">SUM(H127:H130)</f>
        <v>347.1</v>
      </c>
      <c r="I126" s="135">
        <f t="shared" si="47"/>
        <v>347.1</v>
      </c>
      <c r="J126" s="122">
        <f t="shared" si="28"/>
        <v>100</v>
      </c>
      <c r="K126" s="122">
        <f t="shared" si="29"/>
        <v>100</v>
      </c>
    </row>
    <row r="127" spans="1:11" ht="25.5" x14ac:dyDescent="0.2">
      <c r="A127" s="34" t="s">
        <v>184</v>
      </c>
      <c r="B127" s="5">
        <v>968</v>
      </c>
      <c r="C127" s="5" t="s">
        <v>67</v>
      </c>
      <c r="D127" s="5" t="s">
        <v>104</v>
      </c>
      <c r="E127" s="5" t="s">
        <v>200</v>
      </c>
      <c r="F127" s="5" t="s">
        <v>118</v>
      </c>
      <c r="G127" s="134">
        <v>229.02879999999999</v>
      </c>
      <c r="H127" s="134">
        <v>229.02879999999999</v>
      </c>
      <c r="I127" s="134">
        <v>229.02879999999999</v>
      </c>
      <c r="J127" s="122">
        <f t="shared" si="28"/>
        <v>100</v>
      </c>
      <c r="K127" s="122">
        <f t="shared" si="29"/>
        <v>100</v>
      </c>
    </row>
    <row r="128" spans="1:11" ht="38.25" x14ac:dyDescent="0.2">
      <c r="A128" s="34" t="s">
        <v>185</v>
      </c>
      <c r="B128" s="5">
        <v>968</v>
      </c>
      <c r="C128" s="5" t="s">
        <v>67</v>
      </c>
      <c r="D128" s="5" t="s">
        <v>104</v>
      </c>
      <c r="E128" s="5" t="s">
        <v>200</v>
      </c>
      <c r="F128" s="5" t="s">
        <v>178</v>
      </c>
      <c r="G128" s="134">
        <v>69.171199999999999</v>
      </c>
      <c r="H128" s="134">
        <v>69.171199999999999</v>
      </c>
      <c r="I128" s="134">
        <v>69.171199999999999</v>
      </c>
      <c r="J128" s="122">
        <f t="shared" si="28"/>
        <v>100</v>
      </c>
      <c r="K128" s="122">
        <f t="shared" si="29"/>
        <v>100</v>
      </c>
    </row>
    <row r="129" spans="1:11" ht="25.5" x14ac:dyDescent="0.2">
      <c r="A129" s="34" t="s">
        <v>119</v>
      </c>
      <c r="B129" s="5">
        <v>968</v>
      </c>
      <c r="C129" s="5" t="s">
        <v>67</v>
      </c>
      <c r="D129" s="5" t="s">
        <v>104</v>
      </c>
      <c r="E129" s="5" t="s">
        <v>200</v>
      </c>
      <c r="F129" s="5" t="s">
        <v>120</v>
      </c>
      <c r="G129" s="134">
        <v>44.398000000000003</v>
      </c>
      <c r="H129" s="134">
        <v>44.398000000000003</v>
      </c>
      <c r="I129" s="134">
        <v>44.398000000000003</v>
      </c>
      <c r="J129" s="122">
        <f t="shared" si="28"/>
        <v>100</v>
      </c>
      <c r="K129" s="122">
        <f t="shared" si="29"/>
        <v>100</v>
      </c>
    </row>
    <row r="130" spans="1:11" ht="25.5" x14ac:dyDescent="0.2">
      <c r="A130" s="34" t="s">
        <v>121</v>
      </c>
      <c r="B130" s="5">
        <v>968</v>
      </c>
      <c r="C130" s="5" t="s">
        <v>67</v>
      </c>
      <c r="D130" s="5" t="s">
        <v>104</v>
      </c>
      <c r="E130" s="5" t="s">
        <v>200</v>
      </c>
      <c r="F130" s="5" t="s">
        <v>122</v>
      </c>
      <c r="G130" s="134">
        <v>4.5019999999999998</v>
      </c>
      <c r="H130" s="134">
        <v>4.5019999999999998</v>
      </c>
      <c r="I130" s="134">
        <v>4.5019999999999998</v>
      </c>
      <c r="J130" s="122">
        <f t="shared" si="28"/>
        <v>100</v>
      </c>
      <c r="K130" s="122">
        <f t="shared" si="29"/>
        <v>100</v>
      </c>
    </row>
    <row r="131" spans="1:11" ht="38.25" x14ac:dyDescent="0.2">
      <c r="A131" s="22" t="s">
        <v>90</v>
      </c>
      <c r="B131" s="4">
        <v>968</v>
      </c>
      <c r="C131" s="4" t="s">
        <v>83</v>
      </c>
      <c r="D131" s="4" t="s">
        <v>104</v>
      </c>
      <c r="E131" s="4" t="s">
        <v>201</v>
      </c>
      <c r="F131" s="4"/>
      <c r="G131" s="135">
        <f>SUM(G132:G135)</f>
        <v>923.5</v>
      </c>
      <c r="H131" s="135">
        <f t="shared" ref="H131:I131" si="48">SUM(H132:H135)</f>
        <v>923.5</v>
      </c>
      <c r="I131" s="135">
        <f t="shared" si="48"/>
        <v>923.5</v>
      </c>
      <c r="J131" s="122">
        <f t="shared" si="28"/>
        <v>100</v>
      </c>
      <c r="K131" s="122">
        <f t="shared" si="29"/>
        <v>100</v>
      </c>
    </row>
    <row r="132" spans="1:11" ht="25.5" x14ac:dyDescent="0.2">
      <c r="A132" s="34" t="s">
        <v>184</v>
      </c>
      <c r="B132" s="5">
        <v>968</v>
      </c>
      <c r="C132" s="5" t="s">
        <v>67</v>
      </c>
      <c r="D132" s="5" t="s">
        <v>104</v>
      </c>
      <c r="E132" s="5" t="s">
        <v>201</v>
      </c>
      <c r="F132" s="5" t="s">
        <v>118</v>
      </c>
      <c r="G132" s="134">
        <v>604.30966000000001</v>
      </c>
      <c r="H132" s="134">
        <v>604.30966000000001</v>
      </c>
      <c r="I132" s="134">
        <v>604.30966000000001</v>
      </c>
      <c r="J132" s="122">
        <f t="shared" si="28"/>
        <v>100</v>
      </c>
      <c r="K132" s="122">
        <f t="shared" si="29"/>
        <v>100</v>
      </c>
    </row>
    <row r="133" spans="1:11" s="39" customFormat="1" ht="38.25" x14ac:dyDescent="0.2">
      <c r="A133" s="34" t="s">
        <v>185</v>
      </c>
      <c r="B133" s="5">
        <v>968</v>
      </c>
      <c r="C133" s="5" t="s">
        <v>67</v>
      </c>
      <c r="D133" s="5" t="s">
        <v>104</v>
      </c>
      <c r="E133" s="5" t="s">
        <v>201</v>
      </c>
      <c r="F133" s="5" t="s">
        <v>178</v>
      </c>
      <c r="G133" s="134">
        <v>181.69033999999999</v>
      </c>
      <c r="H133" s="134">
        <v>181.69033999999999</v>
      </c>
      <c r="I133" s="134">
        <v>181.69033999999999</v>
      </c>
      <c r="J133" s="122">
        <f t="shared" si="28"/>
        <v>100</v>
      </c>
      <c r="K133" s="122">
        <f t="shared" si="29"/>
        <v>100</v>
      </c>
    </row>
    <row r="134" spans="1:11" ht="25.5" x14ac:dyDescent="0.2">
      <c r="A134" s="34" t="s">
        <v>119</v>
      </c>
      <c r="B134" s="5">
        <v>968</v>
      </c>
      <c r="C134" s="5" t="s">
        <v>67</v>
      </c>
      <c r="D134" s="5" t="s">
        <v>104</v>
      </c>
      <c r="E134" s="5" t="s">
        <v>201</v>
      </c>
      <c r="F134" s="5" t="s">
        <v>120</v>
      </c>
      <c r="G134" s="134">
        <v>39.03105</v>
      </c>
      <c r="H134" s="134">
        <v>39.03105</v>
      </c>
      <c r="I134" s="134">
        <v>39.03105</v>
      </c>
      <c r="J134" s="122">
        <f t="shared" si="28"/>
        <v>100</v>
      </c>
      <c r="K134" s="122">
        <f t="shared" si="29"/>
        <v>100</v>
      </c>
    </row>
    <row r="135" spans="1:11" ht="25.5" x14ac:dyDescent="0.2">
      <c r="A135" s="34" t="s">
        <v>121</v>
      </c>
      <c r="B135" s="5">
        <v>968</v>
      </c>
      <c r="C135" s="5" t="s">
        <v>67</v>
      </c>
      <c r="D135" s="5" t="s">
        <v>104</v>
      </c>
      <c r="E135" s="5" t="s">
        <v>201</v>
      </c>
      <c r="F135" s="5" t="s">
        <v>122</v>
      </c>
      <c r="G135" s="134">
        <v>98.468950000000007</v>
      </c>
      <c r="H135" s="134">
        <v>98.468950000000007</v>
      </c>
      <c r="I135" s="134">
        <v>98.468950000000007</v>
      </c>
      <c r="J135" s="122">
        <f t="shared" si="28"/>
        <v>100</v>
      </c>
      <c r="K135" s="122">
        <f t="shared" si="29"/>
        <v>100</v>
      </c>
    </row>
    <row r="136" spans="1:11" ht="38.25" x14ac:dyDescent="0.2">
      <c r="A136" s="29" t="s">
        <v>97</v>
      </c>
      <c r="B136" s="4">
        <v>968</v>
      </c>
      <c r="C136" s="4" t="s">
        <v>67</v>
      </c>
      <c r="D136" s="4" t="s">
        <v>104</v>
      </c>
      <c r="E136" s="4" t="s">
        <v>202</v>
      </c>
      <c r="F136" s="4"/>
      <c r="G136" s="135">
        <f>SUM(G137:G140)</f>
        <v>599.99999999999989</v>
      </c>
      <c r="H136" s="135">
        <f t="shared" ref="H136:I136" si="49">SUM(H137:H140)</f>
        <v>599.99999999999989</v>
      </c>
      <c r="I136" s="135">
        <f t="shared" si="49"/>
        <v>599.99999999999989</v>
      </c>
      <c r="J136" s="122">
        <f t="shared" si="28"/>
        <v>100</v>
      </c>
      <c r="K136" s="122">
        <f t="shared" si="29"/>
        <v>100</v>
      </c>
    </row>
    <row r="137" spans="1:11" ht="25.5" x14ac:dyDescent="0.2">
      <c r="A137" s="34" t="s">
        <v>184</v>
      </c>
      <c r="B137" s="5">
        <v>968</v>
      </c>
      <c r="C137" s="5" t="s">
        <v>67</v>
      </c>
      <c r="D137" s="5" t="s">
        <v>104</v>
      </c>
      <c r="E137" s="5" t="s">
        <v>202</v>
      </c>
      <c r="F137" s="5" t="s">
        <v>118</v>
      </c>
      <c r="G137" s="134">
        <v>425.4</v>
      </c>
      <c r="H137" s="134">
        <v>425.4</v>
      </c>
      <c r="I137" s="134">
        <v>425.4</v>
      </c>
      <c r="J137" s="122">
        <f t="shared" si="28"/>
        <v>100</v>
      </c>
      <c r="K137" s="122">
        <f t="shared" si="29"/>
        <v>100</v>
      </c>
    </row>
    <row r="138" spans="1:11" ht="38.25" x14ac:dyDescent="0.2">
      <c r="A138" s="34" t="s">
        <v>185</v>
      </c>
      <c r="B138" s="5">
        <v>968</v>
      </c>
      <c r="C138" s="5" t="s">
        <v>67</v>
      </c>
      <c r="D138" s="5" t="s">
        <v>104</v>
      </c>
      <c r="E138" s="5" t="s">
        <v>202</v>
      </c>
      <c r="F138" s="5" t="s">
        <v>178</v>
      </c>
      <c r="G138" s="134">
        <v>128.38999999999999</v>
      </c>
      <c r="H138" s="134">
        <v>128.38999999999999</v>
      </c>
      <c r="I138" s="134">
        <v>128.38999999999999</v>
      </c>
      <c r="J138" s="122">
        <f t="shared" si="28"/>
        <v>100</v>
      </c>
      <c r="K138" s="122">
        <f t="shared" si="29"/>
        <v>100</v>
      </c>
    </row>
    <row r="139" spans="1:11" ht="25.5" x14ac:dyDescent="0.2">
      <c r="A139" s="34" t="s">
        <v>119</v>
      </c>
      <c r="B139" s="5">
        <v>968</v>
      </c>
      <c r="C139" s="5" t="s">
        <v>67</v>
      </c>
      <c r="D139" s="5" t="s">
        <v>104</v>
      </c>
      <c r="E139" s="5" t="s">
        <v>202</v>
      </c>
      <c r="F139" s="5" t="s">
        <v>120</v>
      </c>
      <c r="G139" s="134">
        <v>3.8</v>
      </c>
      <c r="H139" s="134">
        <v>3.8</v>
      </c>
      <c r="I139" s="134">
        <v>3.8</v>
      </c>
      <c r="J139" s="122">
        <f t="shared" si="28"/>
        <v>100</v>
      </c>
      <c r="K139" s="122">
        <f t="shared" si="29"/>
        <v>100</v>
      </c>
    </row>
    <row r="140" spans="1:11" ht="25.5" x14ac:dyDescent="0.2">
      <c r="A140" s="34" t="s">
        <v>121</v>
      </c>
      <c r="B140" s="5">
        <v>968</v>
      </c>
      <c r="C140" s="5" t="s">
        <v>67</v>
      </c>
      <c r="D140" s="5" t="s">
        <v>104</v>
      </c>
      <c r="E140" s="5" t="s">
        <v>202</v>
      </c>
      <c r="F140" s="5" t="s">
        <v>122</v>
      </c>
      <c r="G140" s="134">
        <v>42.41</v>
      </c>
      <c r="H140" s="134">
        <v>42.41</v>
      </c>
      <c r="I140" s="134">
        <v>42.41</v>
      </c>
      <c r="J140" s="122">
        <f t="shared" si="28"/>
        <v>100</v>
      </c>
      <c r="K140" s="122">
        <f t="shared" si="29"/>
        <v>100</v>
      </c>
    </row>
    <row r="141" spans="1:11" ht="25.5" x14ac:dyDescent="0.2">
      <c r="A141" s="28" t="s">
        <v>172</v>
      </c>
      <c r="B141" s="4" t="s">
        <v>166</v>
      </c>
      <c r="C141" s="4" t="s">
        <v>67</v>
      </c>
      <c r="D141" s="4" t="s">
        <v>104</v>
      </c>
      <c r="E141" s="4" t="s">
        <v>458</v>
      </c>
      <c r="F141" s="4"/>
      <c r="G141" s="135">
        <f>SUM(G142:G147)</f>
        <v>9235.6055199999992</v>
      </c>
      <c r="H141" s="135">
        <f t="shared" ref="H141:I141" si="50">SUM(H142:H147)</f>
        <v>6347.5621200000005</v>
      </c>
      <c r="I141" s="135">
        <f t="shared" si="50"/>
        <v>6347.5621200000005</v>
      </c>
      <c r="J141" s="122">
        <f t="shared" si="28"/>
        <v>68.729246894035825</v>
      </c>
      <c r="K141" s="122">
        <f t="shared" si="29"/>
        <v>100</v>
      </c>
    </row>
    <row r="142" spans="1:11" ht="25.5" x14ac:dyDescent="0.2">
      <c r="A142" s="34" t="s">
        <v>119</v>
      </c>
      <c r="B142" s="5" t="s">
        <v>166</v>
      </c>
      <c r="C142" s="5" t="s">
        <v>67</v>
      </c>
      <c r="D142" s="5" t="s">
        <v>104</v>
      </c>
      <c r="E142" s="5" t="s">
        <v>458</v>
      </c>
      <c r="F142" s="5" t="s">
        <v>120</v>
      </c>
      <c r="G142" s="134">
        <v>23.114999999999998</v>
      </c>
      <c r="H142" s="134">
        <v>23.114999999999998</v>
      </c>
      <c r="I142" s="134">
        <v>23.114999999999998</v>
      </c>
      <c r="J142" s="122">
        <f t="shared" si="28"/>
        <v>100</v>
      </c>
      <c r="K142" s="122">
        <f t="shared" si="29"/>
        <v>100</v>
      </c>
    </row>
    <row r="143" spans="1:11" s="39" customFormat="1" ht="25.5" x14ac:dyDescent="0.2">
      <c r="A143" s="34" t="s">
        <v>121</v>
      </c>
      <c r="B143" s="5" t="s">
        <v>166</v>
      </c>
      <c r="C143" s="5" t="s">
        <v>67</v>
      </c>
      <c r="D143" s="5" t="s">
        <v>104</v>
      </c>
      <c r="E143" s="5" t="s">
        <v>458</v>
      </c>
      <c r="F143" s="5" t="s">
        <v>122</v>
      </c>
      <c r="G143" s="134">
        <v>2931.4070400000001</v>
      </c>
      <c r="H143" s="134">
        <v>43.363639999999997</v>
      </c>
      <c r="I143" s="134">
        <v>43.363639999999997</v>
      </c>
      <c r="J143" s="122">
        <f t="shared" si="28"/>
        <v>1.4792773370701873</v>
      </c>
      <c r="K143" s="122">
        <f t="shared" si="29"/>
        <v>100</v>
      </c>
    </row>
    <row r="144" spans="1:11" x14ac:dyDescent="0.2">
      <c r="A144" s="34" t="s">
        <v>393</v>
      </c>
      <c r="B144" s="5" t="s">
        <v>166</v>
      </c>
      <c r="C144" s="5" t="s">
        <v>67</v>
      </c>
      <c r="D144" s="5" t="s">
        <v>104</v>
      </c>
      <c r="E144" s="5" t="s">
        <v>458</v>
      </c>
      <c r="F144" s="5" t="s">
        <v>392</v>
      </c>
      <c r="G144" s="134">
        <v>188.34433000000001</v>
      </c>
      <c r="H144" s="134">
        <v>188.34433000000001</v>
      </c>
      <c r="I144" s="134">
        <v>188.34433000000001</v>
      </c>
      <c r="J144" s="122">
        <f t="shared" si="28"/>
        <v>100</v>
      </c>
      <c r="K144" s="122">
        <f t="shared" si="29"/>
        <v>100</v>
      </c>
    </row>
    <row r="145" spans="1:11" s="39" customFormat="1" ht="25.5" x14ac:dyDescent="0.2">
      <c r="A145" s="34" t="s">
        <v>627</v>
      </c>
      <c r="B145" s="5" t="s">
        <v>166</v>
      </c>
      <c r="C145" s="5" t="s">
        <v>67</v>
      </c>
      <c r="D145" s="5" t="s">
        <v>104</v>
      </c>
      <c r="E145" s="5" t="s">
        <v>458</v>
      </c>
      <c r="F145" s="5" t="s">
        <v>628</v>
      </c>
      <c r="G145" s="134">
        <v>3900</v>
      </c>
      <c r="H145" s="134">
        <v>3900</v>
      </c>
      <c r="I145" s="134">
        <v>3900</v>
      </c>
      <c r="J145" s="122">
        <f t="shared" ref="J145:J208" si="51">I145/G145*100</f>
        <v>100</v>
      </c>
      <c r="K145" s="122">
        <f t="shared" ref="K145:K208" si="52">I145/H145*100</f>
        <v>100</v>
      </c>
    </row>
    <row r="146" spans="1:11" s="39" customFormat="1" ht="76.5" x14ac:dyDescent="0.2">
      <c r="A146" s="13" t="s">
        <v>601</v>
      </c>
      <c r="B146" s="5" t="s">
        <v>166</v>
      </c>
      <c r="C146" s="5" t="s">
        <v>67</v>
      </c>
      <c r="D146" s="5" t="s">
        <v>104</v>
      </c>
      <c r="E146" s="5" t="s">
        <v>458</v>
      </c>
      <c r="F146" s="5" t="s">
        <v>484</v>
      </c>
      <c r="G146" s="134">
        <v>1892.4891500000001</v>
      </c>
      <c r="H146" s="134">
        <v>1892.4891500000001</v>
      </c>
      <c r="I146" s="134">
        <v>1892.4891500000001</v>
      </c>
      <c r="J146" s="122">
        <f t="shared" si="51"/>
        <v>100</v>
      </c>
      <c r="K146" s="122">
        <f t="shared" si="52"/>
        <v>100</v>
      </c>
    </row>
    <row r="147" spans="1:11" x14ac:dyDescent="0.2">
      <c r="A147" s="13" t="s">
        <v>318</v>
      </c>
      <c r="B147" s="5" t="s">
        <v>166</v>
      </c>
      <c r="C147" s="5" t="s">
        <v>67</v>
      </c>
      <c r="D147" s="5" t="s">
        <v>104</v>
      </c>
      <c r="E147" s="5" t="s">
        <v>458</v>
      </c>
      <c r="F147" s="5" t="s">
        <v>317</v>
      </c>
      <c r="G147" s="134">
        <v>300.25</v>
      </c>
      <c r="H147" s="134">
        <v>300.25</v>
      </c>
      <c r="I147" s="134">
        <v>300.25</v>
      </c>
      <c r="J147" s="122">
        <f t="shared" si="51"/>
        <v>100</v>
      </c>
      <c r="K147" s="122">
        <f t="shared" si="52"/>
        <v>100</v>
      </c>
    </row>
    <row r="148" spans="1:11" ht="25.5" x14ac:dyDescent="0.2">
      <c r="A148" s="35" t="s">
        <v>158</v>
      </c>
      <c r="B148" s="10">
        <v>968</v>
      </c>
      <c r="C148" s="10" t="s">
        <v>67</v>
      </c>
      <c r="D148" s="10" t="s">
        <v>104</v>
      </c>
      <c r="E148" s="10" t="s">
        <v>629</v>
      </c>
      <c r="F148" s="10"/>
      <c r="G148" s="136">
        <f>G149</f>
        <v>3576.1062499999998</v>
      </c>
      <c r="H148" s="136">
        <f t="shared" ref="H148:I148" si="53">H149</f>
        <v>3615.1662500000002</v>
      </c>
      <c r="I148" s="136">
        <f t="shared" si="53"/>
        <v>3615.1662500000002</v>
      </c>
      <c r="J148" s="122">
        <f t="shared" si="51"/>
        <v>101.0922494263139</v>
      </c>
      <c r="K148" s="122">
        <f t="shared" si="52"/>
        <v>100</v>
      </c>
    </row>
    <row r="149" spans="1:11" ht="25.5" x14ac:dyDescent="0.2">
      <c r="A149" s="28" t="s">
        <v>312</v>
      </c>
      <c r="B149" s="4">
        <v>968</v>
      </c>
      <c r="C149" s="4" t="s">
        <v>67</v>
      </c>
      <c r="D149" s="4" t="s">
        <v>104</v>
      </c>
      <c r="E149" s="4" t="s">
        <v>37</v>
      </c>
      <c r="F149" s="4"/>
      <c r="G149" s="135">
        <f>SUM(G150:G151)</f>
        <v>3576.1062499999998</v>
      </c>
      <c r="H149" s="135">
        <f t="shared" ref="H149:I149" si="54">SUM(H150:H151)</f>
        <v>3615.1662500000002</v>
      </c>
      <c r="I149" s="135">
        <f t="shared" si="54"/>
        <v>3615.1662500000002</v>
      </c>
      <c r="J149" s="122">
        <f t="shared" si="51"/>
        <v>101.0922494263139</v>
      </c>
      <c r="K149" s="122">
        <f t="shared" si="52"/>
        <v>100</v>
      </c>
    </row>
    <row r="150" spans="1:11" ht="27.75" customHeight="1" x14ac:dyDescent="0.2">
      <c r="A150" s="23" t="s">
        <v>131</v>
      </c>
      <c r="B150" s="5">
        <v>968</v>
      </c>
      <c r="C150" s="5" t="s">
        <v>67</v>
      </c>
      <c r="D150" s="5" t="s">
        <v>104</v>
      </c>
      <c r="E150" s="5" t="s">
        <v>37</v>
      </c>
      <c r="F150" s="5" t="s">
        <v>135</v>
      </c>
      <c r="G150" s="138">
        <v>1976.10625</v>
      </c>
      <c r="H150" s="138">
        <v>2015.16625</v>
      </c>
      <c r="I150" s="138">
        <v>2015.16625</v>
      </c>
      <c r="J150" s="122">
        <f t="shared" si="51"/>
        <v>101.97661436473872</v>
      </c>
      <c r="K150" s="122">
        <f t="shared" si="52"/>
        <v>100</v>
      </c>
    </row>
    <row r="151" spans="1:11" s="39" customFormat="1" x14ac:dyDescent="0.2">
      <c r="A151" s="13" t="s">
        <v>402</v>
      </c>
      <c r="B151" s="5">
        <v>968</v>
      </c>
      <c r="C151" s="5" t="s">
        <v>67</v>
      </c>
      <c r="D151" s="5" t="s">
        <v>104</v>
      </c>
      <c r="E151" s="5" t="s">
        <v>37</v>
      </c>
      <c r="F151" s="5" t="s">
        <v>144</v>
      </c>
      <c r="G151" s="138">
        <v>1600</v>
      </c>
      <c r="H151" s="138">
        <v>1600</v>
      </c>
      <c r="I151" s="138">
        <v>1600</v>
      </c>
      <c r="J151" s="122">
        <f t="shared" si="51"/>
        <v>100</v>
      </c>
      <c r="K151" s="122">
        <f t="shared" si="52"/>
        <v>100</v>
      </c>
    </row>
    <row r="152" spans="1:11" ht="25.5" x14ac:dyDescent="0.2">
      <c r="A152" s="35" t="s">
        <v>158</v>
      </c>
      <c r="B152" s="10">
        <v>968</v>
      </c>
      <c r="C152" s="10" t="s">
        <v>67</v>
      </c>
      <c r="D152" s="10" t="s">
        <v>104</v>
      </c>
      <c r="E152" s="10" t="s">
        <v>203</v>
      </c>
      <c r="F152" s="10"/>
      <c r="G152" s="132">
        <f>G153</f>
        <v>35008.844410000005</v>
      </c>
      <c r="H152" s="132">
        <f t="shared" ref="H152:I152" si="55">H153</f>
        <v>35860.013030000002</v>
      </c>
      <c r="I152" s="132">
        <f t="shared" si="55"/>
        <v>35771.971080000003</v>
      </c>
      <c r="J152" s="122">
        <f t="shared" si="51"/>
        <v>102.17981108163062</v>
      </c>
      <c r="K152" s="122">
        <f t="shared" si="52"/>
        <v>99.754484333493281</v>
      </c>
    </row>
    <row r="153" spans="1:11" ht="25.5" x14ac:dyDescent="0.2">
      <c r="A153" s="28" t="s">
        <v>149</v>
      </c>
      <c r="B153" s="4">
        <v>968</v>
      </c>
      <c r="C153" s="4" t="s">
        <v>67</v>
      </c>
      <c r="D153" s="4" t="s">
        <v>104</v>
      </c>
      <c r="E153" s="4" t="s">
        <v>204</v>
      </c>
      <c r="F153" s="4"/>
      <c r="G153" s="133">
        <f>SUM(G154:G162)</f>
        <v>35008.844410000005</v>
      </c>
      <c r="H153" s="133">
        <f t="shared" ref="H153:I153" si="56">SUM(H154:H162)</f>
        <v>35860.013030000002</v>
      </c>
      <c r="I153" s="133">
        <f t="shared" si="56"/>
        <v>35771.971080000003</v>
      </c>
      <c r="J153" s="122">
        <f t="shared" si="51"/>
        <v>102.17981108163062</v>
      </c>
      <c r="K153" s="122">
        <f t="shared" si="52"/>
        <v>99.754484333493281</v>
      </c>
    </row>
    <row r="154" spans="1:11" x14ac:dyDescent="0.2">
      <c r="A154" s="36" t="s">
        <v>279</v>
      </c>
      <c r="B154" s="5">
        <v>968</v>
      </c>
      <c r="C154" s="5" t="s">
        <v>67</v>
      </c>
      <c r="D154" s="5" t="s">
        <v>104</v>
      </c>
      <c r="E154" s="5" t="s">
        <v>204</v>
      </c>
      <c r="F154" s="5" t="s">
        <v>150</v>
      </c>
      <c r="G154" s="138">
        <v>10104.996730000001</v>
      </c>
      <c r="H154" s="138">
        <v>10451.206990000001</v>
      </c>
      <c r="I154" s="138">
        <v>10451.206990000001</v>
      </c>
      <c r="J154" s="122">
        <f t="shared" si="51"/>
        <v>103.42612936204286</v>
      </c>
      <c r="K154" s="122">
        <f t="shared" si="52"/>
        <v>100</v>
      </c>
    </row>
    <row r="155" spans="1:11" ht="25.5" x14ac:dyDescent="0.2">
      <c r="A155" s="13" t="s">
        <v>277</v>
      </c>
      <c r="B155" s="5" t="s">
        <v>166</v>
      </c>
      <c r="C155" s="5" t="s">
        <v>67</v>
      </c>
      <c r="D155" s="5" t="s">
        <v>104</v>
      </c>
      <c r="E155" s="5" t="s">
        <v>204</v>
      </c>
      <c r="F155" s="5" t="s">
        <v>436</v>
      </c>
      <c r="G155" s="138">
        <v>1263.0909999999999</v>
      </c>
      <c r="H155" s="138">
        <v>1265.0909999999999</v>
      </c>
      <c r="I155" s="138">
        <v>1265.0909999999999</v>
      </c>
      <c r="J155" s="122">
        <f t="shared" si="51"/>
        <v>100.15834171884686</v>
      </c>
      <c r="K155" s="122">
        <f t="shared" si="52"/>
        <v>100</v>
      </c>
    </row>
    <row r="156" spans="1:11" ht="38.25" x14ac:dyDescent="0.2">
      <c r="A156" s="13" t="s">
        <v>281</v>
      </c>
      <c r="B156" s="5">
        <v>968</v>
      </c>
      <c r="C156" s="5" t="s">
        <v>67</v>
      </c>
      <c r="D156" s="5" t="s">
        <v>104</v>
      </c>
      <c r="E156" s="5" t="s">
        <v>204</v>
      </c>
      <c r="F156" s="5" t="s">
        <v>205</v>
      </c>
      <c r="G156" s="138">
        <v>3785.0703100000001</v>
      </c>
      <c r="H156" s="138">
        <v>3890.7703099999999</v>
      </c>
      <c r="I156" s="138">
        <v>3890.7703099999999</v>
      </c>
      <c r="J156" s="122">
        <f t="shared" si="51"/>
        <v>102.79255050350702</v>
      </c>
      <c r="K156" s="122">
        <f t="shared" si="52"/>
        <v>100</v>
      </c>
    </row>
    <row r="157" spans="1:11" ht="25.5" x14ac:dyDescent="0.2">
      <c r="A157" s="34" t="s">
        <v>119</v>
      </c>
      <c r="B157" s="5" t="s">
        <v>166</v>
      </c>
      <c r="C157" s="5" t="s">
        <v>67</v>
      </c>
      <c r="D157" s="5" t="s">
        <v>104</v>
      </c>
      <c r="E157" s="5" t="s">
        <v>204</v>
      </c>
      <c r="F157" s="5" t="s">
        <v>120</v>
      </c>
      <c r="G157" s="138">
        <v>1186.2844</v>
      </c>
      <c r="H157" s="138">
        <v>1186.2844</v>
      </c>
      <c r="I157" s="138">
        <v>1186.2844</v>
      </c>
      <c r="J157" s="122">
        <f t="shared" si="51"/>
        <v>100</v>
      </c>
      <c r="K157" s="122">
        <f t="shared" si="52"/>
        <v>100</v>
      </c>
    </row>
    <row r="158" spans="1:11" ht="25.5" x14ac:dyDescent="0.2">
      <c r="A158" s="13" t="s">
        <v>121</v>
      </c>
      <c r="B158" s="5">
        <v>968</v>
      </c>
      <c r="C158" s="5" t="s">
        <v>67</v>
      </c>
      <c r="D158" s="5" t="s">
        <v>104</v>
      </c>
      <c r="E158" s="5" t="s">
        <v>204</v>
      </c>
      <c r="F158" s="5" t="s">
        <v>122</v>
      </c>
      <c r="G158" s="138">
        <v>15568.76964</v>
      </c>
      <c r="H158" s="138">
        <v>15966.028</v>
      </c>
      <c r="I158" s="138">
        <v>15966.028</v>
      </c>
      <c r="J158" s="122">
        <f t="shared" si="51"/>
        <v>102.55163618696845</v>
      </c>
      <c r="K158" s="122">
        <f t="shared" si="52"/>
        <v>100</v>
      </c>
    </row>
    <row r="159" spans="1:11" x14ac:dyDescent="0.2">
      <c r="A159" s="13" t="s">
        <v>393</v>
      </c>
      <c r="B159" s="5">
        <v>968</v>
      </c>
      <c r="C159" s="5" t="s">
        <v>67</v>
      </c>
      <c r="D159" s="5" t="s">
        <v>104</v>
      </c>
      <c r="E159" s="5" t="s">
        <v>204</v>
      </c>
      <c r="F159" s="5" t="s">
        <v>392</v>
      </c>
      <c r="G159" s="138">
        <v>3050</v>
      </c>
      <c r="H159" s="138">
        <v>3050</v>
      </c>
      <c r="I159" s="138">
        <v>2961.9580500000002</v>
      </c>
      <c r="J159" s="122">
        <f t="shared" si="51"/>
        <v>97.113378688524605</v>
      </c>
      <c r="K159" s="122">
        <f t="shared" si="52"/>
        <v>97.113378688524605</v>
      </c>
    </row>
    <row r="160" spans="1:11" ht="76.5" x14ac:dyDescent="0.2">
      <c r="A160" s="13" t="s">
        <v>601</v>
      </c>
      <c r="B160" s="5" t="s">
        <v>166</v>
      </c>
      <c r="C160" s="5" t="s">
        <v>67</v>
      </c>
      <c r="D160" s="5" t="s">
        <v>104</v>
      </c>
      <c r="E160" s="5" t="s">
        <v>204</v>
      </c>
      <c r="F160" s="5" t="s">
        <v>484</v>
      </c>
      <c r="G160" s="138">
        <v>11.50733</v>
      </c>
      <c r="H160" s="138">
        <v>11.50733</v>
      </c>
      <c r="I160" s="138">
        <v>11.50733</v>
      </c>
      <c r="J160" s="122">
        <f t="shared" si="51"/>
        <v>100</v>
      </c>
      <c r="K160" s="122">
        <f t="shared" si="52"/>
        <v>100</v>
      </c>
    </row>
    <row r="161" spans="1:12" ht="25.5" x14ac:dyDescent="0.2">
      <c r="A161" s="13" t="s">
        <v>463</v>
      </c>
      <c r="B161" s="5" t="s">
        <v>166</v>
      </c>
      <c r="C161" s="5" t="s">
        <v>67</v>
      </c>
      <c r="D161" s="5" t="s">
        <v>104</v>
      </c>
      <c r="E161" s="5" t="s">
        <v>204</v>
      </c>
      <c r="F161" s="5" t="s">
        <v>434</v>
      </c>
      <c r="G161" s="138">
        <v>7.125</v>
      </c>
      <c r="H161" s="138">
        <v>7.125</v>
      </c>
      <c r="I161" s="138">
        <v>7.125</v>
      </c>
      <c r="J161" s="122">
        <f t="shared" si="51"/>
        <v>100</v>
      </c>
      <c r="K161" s="122">
        <f t="shared" si="52"/>
        <v>100</v>
      </c>
    </row>
    <row r="162" spans="1:12" x14ac:dyDescent="0.2">
      <c r="A162" s="13" t="s">
        <v>435</v>
      </c>
      <c r="B162" s="5" t="s">
        <v>166</v>
      </c>
      <c r="C162" s="5" t="s">
        <v>67</v>
      </c>
      <c r="D162" s="5" t="s">
        <v>104</v>
      </c>
      <c r="E162" s="5" t="s">
        <v>204</v>
      </c>
      <c r="F162" s="5" t="s">
        <v>437</v>
      </c>
      <c r="G162" s="138">
        <v>32</v>
      </c>
      <c r="H162" s="138">
        <v>32</v>
      </c>
      <c r="I162" s="138">
        <v>32</v>
      </c>
      <c r="J162" s="122">
        <f t="shared" si="51"/>
        <v>100</v>
      </c>
      <c r="K162" s="122">
        <f t="shared" si="52"/>
        <v>100</v>
      </c>
    </row>
    <row r="163" spans="1:12" x14ac:dyDescent="0.2">
      <c r="A163" s="15" t="s">
        <v>93</v>
      </c>
      <c r="B163" s="4" t="s">
        <v>166</v>
      </c>
      <c r="C163" s="4" t="s">
        <v>67</v>
      </c>
      <c r="D163" s="4" t="s">
        <v>104</v>
      </c>
      <c r="E163" s="4" t="s">
        <v>198</v>
      </c>
      <c r="F163" s="4"/>
      <c r="G163" s="133">
        <f>G164</f>
        <v>449</v>
      </c>
      <c r="H163" s="133">
        <f t="shared" ref="H163:I163" si="57">H164</f>
        <v>449</v>
      </c>
      <c r="I163" s="133">
        <f t="shared" si="57"/>
        <v>449</v>
      </c>
      <c r="J163" s="122">
        <f t="shared" si="51"/>
        <v>100</v>
      </c>
      <c r="K163" s="122">
        <f t="shared" si="52"/>
        <v>100</v>
      </c>
    </row>
    <row r="164" spans="1:12" s="39" customFormat="1" x14ac:dyDescent="0.2">
      <c r="A164" s="13" t="s">
        <v>401</v>
      </c>
      <c r="B164" s="5" t="s">
        <v>166</v>
      </c>
      <c r="C164" s="5" t="s">
        <v>67</v>
      </c>
      <c r="D164" s="5" t="s">
        <v>104</v>
      </c>
      <c r="E164" s="5" t="s">
        <v>198</v>
      </c>
      <c r="F164" s="5" t="s">
        <v>400</v>
      </c>
      <c r="G164" s="138">
        <v>449</v>
      </c>
      <c r="H164" s="138">
        <v>449</v>
      </c>
      <c r="I164" s="138">
        <v>449</v>
      </c>
      <c r="J164" s="122">
        <f t="shared" si="51"/>
        <v>100</v>
      </c>
      <c r="K164" s="122">
        <f t="shared" si="52"/>
        <v>100</v>
      </c>
    </row>
    <row r="165" spans="1:12" ht="25.5" x14ac:dyDescent="0.2">
      <c r="A165" s="29" t="s">
        <v>442</v>
      </c>
      <c r="B165" s="4" t="s">
        <v>166</v>
      </c>
      <c r="C165" s="4" t="s">
        <v>67</v>
      </c>
      <c r="D165" s="4" t="s">
        <v>104</v>
      </c>
      <c r="E165" s="4" t="s">
        <v>618</v>
      </c>
      <c r="F165" s="10"/>
      <c r="G165" s="133">
        <f>SUM(G166:G168)</f>
        <v>2595.2068300000001</v>
      </c>
      <c r="H165" s="133">
        <f t="shared" ref="H165:I165" si="58">SUM(H166:H168)</f>
        <v>2595.2068300000001</v>
      </c>
      <c r="I165" s="133">
        <f t="shared" si="58"/>
        <v>2595.2068300000001</v>
      </c>
      <c r="J165" s="122">
        <f t="shared" si="51"/>
        <v>100</v>
      </c>
      <c r="K165" s="122">
        <f t="shared" si="52"/>
        <v>100</v>
      </c>
    </row>
    <row r="166" spans="1:12" x14ac:dyDescent="0.2">
      <c r="A166" s="36" t="s">
        <v>279</v>
      </c>
      <c r="B166" s="5" t="s">
        <v>166</v>
      </c>
      <c r="C166" s="5" t="s">
        <v>67</v>
      </c>
      <c r="D166" s="5" t="s">
        <v>104</v>
      </c>
      <c r="E166" s="5" t="s">
        <v>618</v>
      </c>
      <c r="F166" s="5" t="s">
        <v>150</v>
      </c>
      <c r="G166" s="138">
        <v>1929.94001</v>
      </c>
      <c r="H166" s="138">
        <v>1929.94001</v>
      </c>
      <c r="I166" s="138">
        <v>1929.94001</v>
      </c>
      <c r="J166" s="122">
        <f t="shared" si="51"/>
        <v>100</v>
      </c>
      <c r="K166" s="122">
        <f t="shared" si="52"/>
        <v>100</v>
      </c>
    </row>
    <row r="167" spans="1:12" ht="38.25" x14ac:dyDescent="0.2">
      <c r="A167" s="13" t="s">
        <v>281</v>
      </c>
      <c r="B167" s="5" t="s">
        <v>166</v>
      </c>
      <c r="C167" s="5" t="s">
        <v>67</v>
      </c>
      <c r="D167" s="5" t="s">
        <v>104</v>
      </c>
      <c r="E167" s="5" t="s">
        <v>618</v>
      </c>
      <c r="F167" s="5" t="s">
        <v>205</v>
      </c>
      <c r="G167" s="138">
        <v>487.47692000000001</v>
      </c>
      <c r="H167" s="138">
        <v>487.47692000000001</v>
      </c>
      <c r="I167" s="138">
        <v>487.47692000000001</v>
      </c>
      <c r="J167" s="122">
        <f t="shared" si="51"/>
        <v>100</v>
      </c>
      <c r="K167" s="122">
        <f t="shared" si="52"/>
        <v>100</v>
      </c>
    </row>
    <row r="168" spans="1:12" ht="51" x14ac:dyDescent="0.2">
      <c r="A168" s="23" t="s">
        <v>131</v>
      </c>
      <c r="B168" s="5" t="s">
        <v>166</v>
      </c>
      <c r="C168" s="5" t="s">
        <v>67</v>
      </c>
      <c r="D168" s="5" t="s">
        <v>104</v>
      </c>
      <c r="E168" s="5" t="s">
        <v>618</v>
      </c>
      <c r="F168" s="5" t="s">
        <v>135</v>
      </c>
      <c r="G168" s="138">
        <v>177.78989999999999</v>
      </c>
      <c r="H168" s="138">
        <v>177.78989999999999</v>
      </c>
      <c r="I168" s="138">
        <v>177.78989999999999</v>
      </c>
      <c r="J168" s="122">
        <f t="shared" si="51"/>
        <v>100</v>
      </c>
      <c r="K168" s="122">
        <f t="shared" si="52"/>
        <v>100</v>
      </c>
    </row>
    <row r="169" spans="1:12" ht="51" x14ac:dyDescent="0.2">
      <c r="A169" s="15" t="s">
        <v>553</v>
      </c>
      <c r="B169" s="4" t="s">
        <v>166</v>
      </c>
      <c r="C169" s="4" t="s">
        <v>67</v>
      </c>
      <c r="D169" s="4" t="s">
        <v>104</v>
      </c>
      <c r="E169" s="4" t="s">
        <v>556</v>
      </c>
      <c r="F169" s="5"/>
      <c r="G169" s="133">
        <f>SUM(G170:G172)</f>
        <v>11441.97171</v>
      </c>
      <c r="H169" s="133">
        <f t="shared" ref="H169:I169" si="59">SUM(H170:H172)</f>
        <v>11574.926030000001</v>
      </c>
      <c r="I169" s="133">
        <f t="shared" si="59"/>
        <v>11574.926030000001</v>
      </c>
      <c r="J169" s="122">
        <f t="shared" si="51"/>
        <v>101.16198784064289</v>
      </c>
      <c r="K169" s="122">
        <f t="shared" si="52"/>
        <v>100</v>
      </c>
    </row>
    <row r="170" spans="1:12" x14ac:dyDescent="0.2">
      <c r="A170" s="36" t="s">
        <v>279</v>
      </c>
      <c r="B170" s="5" t="s">
        <v>166</v>
      </c>
      <c r="C170" s="4" t="s">
        <v>67</v>
      </c>
      <c r="D170" s="4" t="s">
        <v>104</v>
      </c>
      <c r="E170" s="4" t="s">
        <v>556</v>
      </c>
      <c r="F170" s="5" t="s">
        <v>150</v>
      </c>
      <c r="G170" s="138">
        <v>8356.5068900000006</v>
      </c>
      <c r="H170" s="138">
        <v>8356.5068900000006</v>
      </c>
      <c r="I170" s="138">
        <v>8356.5068900000006</v>
      </c>
      <c r="J170" s="122">
        <f t="shared" si="51"/>
        <v>100</v>
      </c>
      <c r="K170" s="122">
        <f t="shared" si="52"/>
        <v>100</v>
      </c>
    </row>
    <row r="171" spans="1:12" ht="38.25" x14ac:dyDescent="0.2">
      <c r="A171" s="13" t="s">
        <v>281</v>
      </c>
      <c r="B171" s="5" t="s">
        <v>166</v>
      </c>
      <c r="C171" s="4" t="s">
        <v>67</v>
      </c>
      <c r="D171" s="4" t="s">
        <v>104</v>
      </c>
      <c r="E171" s="4" t="s">
        <v>556</v>
      </c>
      <c r="F171" s="5" t="s">
        <v>205</v>
      </c>
      <c r="G171" s="138">
        <v>1985.8845899999999</v>
      </c>
      <c r="H171" s="138">
        <v>2118.8389099999999</v>
      </c>
      <c r="I171" s="138">
        <v>2118.8389099999999</v>
      </c>
      <c r="J171" s="122">
        <f t="shared" si="51"/>
        <v>106.69496710279624</v>
      </c>
      <c r="K171" s="122">
        <f t="shared" si="52"/>
        <v>100</v>
      </c>
    </row>
    <row r="172" spans="1:12" ht="51" x14ac:dyDescent="0.2">
      <c r="A172" s="23" t="s">
        <v>131</v>
      </c>
      <c r="B172" s="5" t="s">
        <v>166</v>
      </c>
      <c r="C172" s="4" t="s">
        <v>67</v>
      </c>
      <c r="D172" s="4" t="s">
        <v>104</v>
      </c>
      <c r="E172" s="4" t="s">
        <v>556</v>
      </c>
      <c r="F172" s="5" t="s">
        <v>135</v>
      </c>
      <c r="G172" s="138">
        <v>1099.58023</v>
      </c>
      <c r="H172" s="138">
        <v>1099.58023</v>
      </c>
      <c r="I172" s="138">
        <v>1099.58023</v>
      </c>
      <c r="J172" s="122">
        <f t="shared" si="51"/>
        <v>100</v>
      </c>
      <c r="K172" s="122">
        <f t="shared" si="52"/>
        <v>100</v>
      </c>
    </row>
    <row r="173" spans="1:12" ht="25.5" x14ac:dyDescent="0.2">
      <c r="A173" s="19" t="s">
        <v>145</v>
      </c>
      <c r="B173" s="8" t="s">
        <v>166</v>
      </c>
      <c r="C173" s="8" t="s">
        <v>82</v>
      </c>
      <c r="D173" s="8"/>
      <c r="E173" s="47"/>
      <c r="F173" s="47"/>
      <c r="G173" s="130">
        <f>G174</f>
        <v>28609.500079999998</v>
      </c>
      <c r="H173" s="130">
        <f t="shared" ref="H173:I174" si="60">H174</f>
        <v>28609.500079999998</v>
      </c>
      <c r="I173" s="130">
        <f t="shared" si="60"/>
        <v>27637.787060000002</v>
      </c>
      <c r="J173" s="122">
        <f t="shared" si="51"/>
        <v>96.603530235471368</v>
      </c>
      <c r="K173" s="122">
        <f t="shared" si="52"/>
        <v>96.603530235471368</v>
      </c>
      <c r="L173" s="11">
        <f>H173-I173</f>
        <v>971.71301999999559</v>
      </c>
    </row>
    <row r="174" spans="1:12" ht="25.5" x14ac:dyDescent="0.2">
      <c r="A174" s="21" t="s">
        <v>105</v>
      </c>
      <c r="B174" s="7">
        <v>968</v>
      </c>
      <c r="C174" s="7" t="s">
        <v>82</v>
      </c>
      <c r="D174" s="7" t="s">
        <v>76</v>
      </c>
      <c r="E174" s="7"/>
      <c r="F174" s="7"/>
      <c r="G174" s="131">
        <f>G175</f>
        <v>28609.500079999998</v>
      </c>
      <c r="H174" s="131">
        <f t="shared" si="60"/>
        <v>28609.500079999998</v>
      </c>
      <c r="I174" s="131">
        <f t="shared" si="60"/>
        <v>27637.787060000002</v>
      </c>
      <c r="J174" s="122">
        <f t="shared" si="51"/>
        <v>96.603530235471368</v>
      </c>
      <c r="K174" s="122">
        <f t="shared" si="52"/>
        <v>96.603530235471368</v>
      </c>
    </row>
    <row r="175" spans="1:12" ht="63.75" x14ac:dyDescent="0.2">
      <c r="A175" s="38" t="s">
        <v>581</v>
      </c>
      <c r="B175" s="10" t="s">
        <v>166</v>
      </c>
      <c r="C175" s="10" t="s">
        <v>82</v>
      </c>
      <c r="D175" s="10" t="s">
        <v>76</v>
      </c>
      <c r="E175" s="10" t="s">
        <v>374</v>
      </c>
      <c r="F175" s="10"/>
      <c r="G175" s="132">
        <f>G180+G176</f>
        <v>28609.500079999998</v>
      </c>
      <c r="H175" s="132">
        <f t="shared" ref="H175:I175" si="61">H180+H176</f>
        <v>28609.500079999998</v>
      </c>
      <c r="I175" s="132">
        <f t="shared" si="61"/>
        <v>27637.787060000002</v>
      </c>
      <c r="J175" s="122">
        <f t="shared" si="51"/>
        <v>96.603530235471368</v>
      </c>
      <c r="K175" s="122">
        <f t="shared" si="52"/>
        <v>96.603530235471368</v>
      </c>
    </row>
    <row r="176" spans="1:12" ht="38.25" x14ac:dyDescent="0.2">
      <c r="A176" s="115" t="s">
        <v>375</v>
      </c>
      <c r="B176" s="4">
        <v>968</v>
      </c>
      <c r="C176" s="4" t="s">
        <v>82</v>
      </c>
      <c r="D176" s="4" t="s">
        <v>76</v>
      </c>
      <c r="E176" s="4" t="s">
        <v>457</v>
      </c>
      <c r="F176" s="4"/>
      <c r="G176" s="133">
        <f>G177</f>
        <v>27280.000079999998</v>
      </c>
      <c r="H176" s="133">
        <f t="shared" ref="H176:I176" si="62">H177</f>
        <v>27280.000079999998</v>
      </c>
      <c r="I176" s="133">
        <f t="shared" si="62"/>
        <v>26529.800060000001</v>
      </c>
      <c r="J176" s="122">
        <f t="shared" si="51"/>
        <v>97.249999934750747</v>
      </c>
      <c r="K176" s="122">
        <f t="shared" si="52"/>
        <v>97.249999934750747</v>
      </c>
    </row>
    <row r="177" spans="1:13" ht="25.5" x14ac:dyDescent="0.2">
      <c r="A177" s="118" t="s">
        <v>602</v>
      </c>
      <c r="B177" s="4">
        <v>968</v>
      </c>
      <c r="C177" s="4" t="s">
        <v>82</v>
      </c>
      <c r="D177" s="4" t="s">
        <v>76</v>
      </c>
      <c r="E177" s="4" t="s">
        <v>603</v>
      </c>
      <c r="F177" s="4"/>
      <c r="G177" s="133">
        <f>SUM(G178:G179)</f>
        <v>27280.000079999998</v>
      </c>
      <c r="H177" s="133">
        <f t="shared" ref="H177:I177" si="63">SUM(H178:H179)</f>
        <v>27280.000079999998</v>
      </c>
      <c r="I177" s="133">
        <f t="shared" si="63"/>
        <v>26529.800060000001</v>
      </c>
      <c r="J177" s="122">
        <f t="shared" si="51"/>
        <v>97.249999934750747</v>
      </c>
      <c r="K177" s="122">
        <f t="shared" si="52"/>
        <v>97.249999934750747</v>
      </c>
    </row>
    <row r="178" spans="1:13" x14ac:dyDescent="0.2">
      <c r="A178" s="24" t="s">
        <v>176</v>
      </c>
      <c r="B178" s="5" t="s">
        <v>166</v>
      </c>
      <c r="C178" s="5" t="s">
        <v>82</v>
      </c>
      <c r="D178" s="5" t="s">
        <v>76</v>
      </c>
      <c r="E178" s="5" t="s">
        <v>603</v>
      </c>
      <c r="F178" s="5" t="s">
        <v>126</v>
      </c>
      <c r="G178" s="138">
        <v>17050.000049999999</v>
      </c>
      <c r="H178" s="138">
        <v>17050.000049999999</v>
      </c>
      <c r="I178" s="138">
        <v>16299.80003</v>
      </c>
      <c r="J178" s="122">
        <f t="shared" si="51"/>
        <v>95.599999895601186</v>
      </c>
      <c r="K178" s="122">
        <f t="shared" si="52"/>
        <v>95.599999895601186</v>
      </c>
      <c r="M178" s="11">
        <f>H178-I178</f>
        <v>750.2000199999984</v>
      </c>
    </row>
    <row r="179" spans="1:13" x14ac:dyDescent="0.2">
      <c r="A179" s="13" t="s">
        <v>402</v>
      </c>
      <c r="B179" s="5" t="s">
        <v>166</v>
      </c>
      <c r="C179" s="5" t="s">
        <v>82</v>
      </c>
      <c r="D179" s="5" t="s">
        <v>76</v>
      </c>
      <c r="E179" s="5" t="s">
        <v>603</v>
      </c>
      <c r="F179" s="5" t="s">
        <v>144</v>
      </c>
      <c r="G179" s="138">
        <v>10230.000029999999</v>
      </c>
      <c r="H179" s="138">
        <v>10230.000029999999</v>
      </c>
      <c r="I179" s="138">
        <v>10230.000029999999</v>
      </c>
      <c r="J179" s="122">
        <f t="shared" si="51"/>
        <v>100</v>
      </c>
      <c r="K179" s="122">
        <f t="shared" si="52"/>
        <v>100</v>
      </c>
    </row>
    <row r="180" spans="1:13" ht="38.25" x14ac:dyDescent="0.2">
      <c r="A180" s="20" t="s">
        <v>375</v>
      </c>
      <c r="B180" s="4">
        <v>968</v>
      </c>
      <c r="C180" s="4" t="s">
        <v>82</v>
      </c>
      <c r="D180" s="4" t="s">
        <v>76</v>
      </c>
      <c r="E180" s="4" t="s">
        <v>376</v>
      </c>
      <c r="F180" s="4"/>
      <c r="G180" s="133">
        <f>G181</f>
        <v>1329.5</v>
      </c>
      <c r="H180" s="133">
        <f t="shared" ref="H180:I181" si="64">H181</f>
        <v>1329.5</v>
      </c>
      <c r="I180" s="133">
        <f t="shared" si="64"/>
        <v>1107.9870000000001</v>
      </c>
      <c r="J180" s="122">
        <f t="shared" si="51"/>
        <v>83.338623542685227</v>
      </c>
      <c r="K180" s="122">
        <f t="shared" si="52"/>
        <v>83.338623542685227</v>
      </c>
    </row>
    <row r="181" spans="1:13" ht="25.5" x14ac:dyDescent="0.2">
      <c r="A181" s="92" t="s">
        <v>377</v>
      </c>
      <c r="B181" s="4">
        <v>968</v>
      </c>
      <c r="C181" s="4" t="s">
        <v>82</v>
      </c>
      <c r="D181" s="4" t="s">
        <v>76</v>
      </c>
      <c r="E181" s="4" t="s">
        <v>378</v>
      </c>
      <c r="F181" s="4"/>
      <c r="G181" s="133">
        <f>G182</f>
        <v>1329.5</v>
      </c>
      <c r="H181" s="133">
        <f t="shared" si="64"/>
        <v>1329.5</v>
      </c>
      <c r="I181" s="133">
        <f t="shared" si="64"/>
        <v>1107.9870000000001</v>
      </c>
      <c r="J181" s="122">
        <f t="shared" si="51"/>
        <v>83.338623542685227</v>
      </c>
      <c r="K181" s="122">
        <f t="shared" si="52"/>
        <v>83.338623542685227</v>
      </c>
    </row>
    <row r="182" spans="1:13" s="39" customFormat="1" ht="25.5" x14ac:dyDescent="0.2">
      <c r="A182" s="13" t="s">
        <v>121</v>
      </c>
      <c r="B182" s="5">
        <v>968</v>
      </c>
      <c r="C182" s="5" t="s">
        <v>82</v>
      </c>
      <c r="D182" s="5" t="s">
        <v>76</v>
      </c>
      <c r="E182" s="5" t="s">
        <v>378</v>
      </c>
      <c r="F182" s="5" t="s">
        <v>122</v>
      </c>
      <c r="G182" s="138">
        <v>1329.5</v>
      </c>
      <c r="H182" s="138">
        <v>1329.5</v>
      </c>
      <c r="I182" s="138">
        <v>1107.9870000000001</v>
      </c>
      <c r="J182" s="122">
        <f t="shared" si="51"/>
        <v>83.338623542685227</v>
      </c>
      <c r="K182" s="122">
        <f t="shared" si="52"/>
        <v>83.338623542685227</v>
      </c>
    </row>
    <row r="183" spans="1:13" s="39" customFormat="1" x14ac:dyDescent="0.2">
      <c r="A183" s="19" t="s">
        <v>127</v>
      </c>
      <c r="B183" s="8">
        <v>968</v>
      </c>
      <c r="C183" s="8" t="s">
        <v>70</v>
      </c>
      <c r="D183" s="8"/>
      <c r="E183" s="8"/>
      <c r="F183" s="8"/>
      <c r="G183" s="130">
        <f>G201+G188+G184</f>
        <v>323205.86499999999</v>
      </c>
      <c r="H183" s="130">
        <f t="shared" ref="H183:I183" si="65">H201+H188+H184</f>
        <v>323205.86499999999</v>
      </c>
      <c r="I183" s="130">
        <f t="shared" si="65"/>
        <v>323205.86499999999</v>
      </c>
      <c r="J183" s="122">
        <f t="shared" si="51"/>
        <v>100</v>
      </c>
      <c r="K183" s="122">
        <f t="shared" si="52"/>
        <v>100</v>
      </c>
    </row>
    <row r="184" spans="1:13" s="39" customFormat="1" x14ac:dyDescent="0.2">
      <c r="A184" s="21" t="s">
        <v>574</v>
      </c>
      <c r="B184" s="7" t="s">
        <v>166</v>
      </c>
      <c r="C184" s="7" t="s">
        <v>70</v>
      </c>
      <c r="D184" s="7" t="s">
        <v>74</v>
      </c>
      <c r="E184" s="7"/>
      <c r="F184" s="7"/>
      <c r="G184" s="137">
        <f>G185</f>
        <v>25928</v>
      </c>
      <c r="H184" s="137">
        <f t="shared" ref="H184:I186" si="66">H185</f>
        <v>25928</v>
      </c>
      <c r="I184" s="137">
        <f t="shared" si="66"/>
        <v>25928</v>
      </c>
      <c r="J184" s="122">
        <f t="shared" si="51"/>
        <v>100</v>
      </c>
      <c r="K184" s="122">
        <f t="shared" si="52"/>
        <v>100</v>
      </c>
    </row>
    <row r="185" spans="1:13" s="39" customFormat="1" x14ac:dyDescent="0.2">
      <c r="A185" s="38" t="s">
        <v>163</v>
      </c>
      <c r="B185" s="10" t="s">
        <v>166</v>
      </c>
      <c r="C185" s="10" t="s">
        <v>70</v>
      </c>
      <c r="D185" s="10" t="s">
        <v>74</v>
      </c>
      <c r="E185" s="10" t="s">
        <v>186</v>
      </c>
      <c r="F185" s="10"/>
      <c r="G185" s="136">
        <f>G186</f>
        <v>25928</v>
      </c>
      <c r="H185" s="136">
        <f t="shared" si="66"/>
        <v>25928</v>
      </c>
      <c r="I185" s="136">
        <f t="shared" si="66"/>
        <v>25928</v>
      </c>
      <c r="J185" s="122">
        <f t="shared" si="51"/>
        <v>100</v>
      </c>
      <c r="K185" s="122">
        <f t="shared" si="52"/>
        <v>100</v>
      </c>
    </row>
    <row r="186" spans="1:13" s="39" customFormat="1" ht="38.25" x14ac:dyDescent="0.2">
      <c r="A186" s="14" t="s">
        <v>575</v>
      </c>
      <c r="B186" s="4" t="s">
        <v>166</v>
      </c>
      <c r="C186" s="4" t="s">
        <v>70</v>
      </c>
      <c r="D186" s="4" t="s">
        <v>74</v>
      </c>
      <c r="E186" s="4" t="s">
        <v>630</v>
      </c>
      <c r="F186" s="6"/>
      <c r="G186" s="135">
        <f>G187</f>
        <v>25928</v>
      </c>
      <c r="H186" s="135">
        <f t="shared" si="66"/>
        <v>25928</v>
      </c>
      <c r="I186" s="135">
        <f t="shared" si="66"/>
        <v>25928</v>
      </c>
      <c r="J186" s="122">
        <f t="shared" si="51"/>
        <v>100</v>
      </c>
      <c r="K186" s="122">
        <f t="shared" si="52"/>
        <v>100</v>
      </c>
    </row>
    <row r="187" spans="1:13" s="39" customFormat="1" ht="25.5" x14ac:dyDescent="0.2">
      <c r="A187" s="13" t="s">
        <v>121</v>
      </c>
      <c r="B187" s="4" t="s">
        <v>166</v>
      </c>
      <c r="C187" s="5" t="s">
        <v>70</v>
      </c>
      <c r="D187" s="5" t="s">
        <v>74</v>
      </c>
      <c r="E187" s="5" t="s">
        <v>630</v>
      </c>
      <c r="F187" s="5" t="s">
        <v>122</v>
      </c>
      <c r="G187" s="134">
        <v>25928</v>
      </c>
      <c r="H187" s="134">
        <v>25928</v>
      </c>
      <c r="I187" s="134">
        <v>25928</v>
      </c>
      <c r="J187" s="122">
        <f t="shared" si="51"/>
        <v>100</v>
      </c>
      <c r="K187" s="122">
        <f t="shared" si="52"/>
        <v>100</v>
      </c>
    </row>
    <row r="188" spans="1:13" s="39" customFormat="1" x14ac:dyDescent="0.2">
      <c r="A188" s="100" t="s">
        <v>478</v>
      </c>
      <c r="B188" s="101" t="s">
        <v>166</v>
      </c>
      <c r="C188" s="101" t="s">
        <v>70</v>
      </c>
      <c r="D188" s="101" t="s">
        <v>73</v>
      </c>
      <c r="E188" s="87"/>
      <c r="F188" s="87"/>
      <c r="G188" s="137">
        <f>G189+G194+G198</f>
        <v>292074.36499999999</v>
      </c>
      <c r="H188" s="137">
        <f t="shared" ref="H188:I188" si="67">H189+H194+H198</f>
        <v>292074.36499999999</v>
      </c>
      <c r="I188" s="137">
        <f t="shared" si="67"/>
        <v>292074.36499999999</v>
      </c>
      <c r="J188" s="122">
        <f t="shared" si="51"/>
        <v>100</v>
      </c>
      <c r="K188" s="122">
        <f t="shared" si="52"/>
        <v>100</v>
      </c>
    </row>
    <row r="189" spans="1:13" s="39" customFormat="1" ht="51" x14ac:dyDescent="0.2">
      <c r="A189" s="37" t="s">
        <v>582</v>
      </c>
      <c r="B189" s="10" t="s">
        <v>166</v>
      </c>
      <c r="C189" s="102" t="s">
        <v>70</v>
      </c>
      <c r="D189" s="102" t="s">
        <v>73</v>
      </c>
      <c r="E189" s="10" t="s">
        <v>206</v>
      </c>
      <c r="F189" s="102"/>
      <c r="G189" s="136">
        <f>G190</f>
        <v>128628.552</v>
      </c>
      <c r="H189" s="136">
        <f t="shared" ref="H189:I192" si="68">H190</f>
        <v>128628.552</v>
      </c>
      <c r="I189" s="136">
        <f t="shared" si="68"/>
        <v>128628.552</v>
      </c>
      <c r="J189" s="122">
        <f t="shared" si="51"/>
        <v>100</v>
      </c>
      <c r="K189" s="122">
        <f t="shared" si="52"/>
        <v>100</v>
      </c>
    </row>
    <row r="190" spans="1:13" s="39" customFormat="1" ht="25.5" x14ac:dyDescent="0.2">
      <c r="A190" s="15" t="s">
        <v>477</v>
      </c>
      <c r="B190" s="4" t="s">
        <v>166</v>
      </c>
      <c r="C190" s="91" t="s">
        <v>70</v>
      </c>
      <c r="D190" s="91" t="s">
        <v>73</v>
      </c>
      <c r="E190" s="4" t="s">
        <v>476</v>
      </c>
      <c r="F190" s="91"/>
      <c r="G190" s="135">
        <f>G191</f>
        <v>128628.552</v>
      </c>
      <c r="H190" s="135">
        <f t="shared" si="68"/>
        <v>128628.552</v>
      </c>
      <c r="I190" s="135">
        <f t="shared" si="68"/>
        <v>128628.552</v>
      </c>
      <c r="J190" s="122">
        <f t="shared" si="51"/>
        <v>100</v>
      </c>
      <c r="K190" s="122">
        <f t="shared" si="52"/>
        <v>100</v>
      </c>
    </row>
    <row r="191" spans="1:13" s="39" customFormat="1" ht="25.5" x14ac:dyDescent="0.2">
      <c r="A191" s="15" t="s">
        <v>473</v>
      </c>
      <c r="B191" s="4" t="s">
        <v>166</v>
      </c>
      <c r="C191" s="91" t="s">
        <v>70</v>
      </c>
      <c r="D191" s="91" t="s">
        <v>73</v>
      </c>
      <c r="E191" s="4" t="s">
        <v>475</v>
      </c>
      <c r="F191" s="91"/>
      <c r="G191" s="135">
        <f>G192</f>
        <v>128628.552</v>
      </c>
      <c r="H191" s="135">
        <f t="shared" si="68"/>
        <v>128628.552</v>
      </c>
      <c r="I191" s="135">
        <f t="shared" si="68"/>
        <v>128628.552</v>
      </c>
      <c r="J191" s="122">
        <f t="shared" si="51"/>
        <v>100</v>
      </c>
      <c r="K191" s="122">
        <f t="shared" si="52"/>
        <v>100</v>
      </c>
    </row>
    <row r="192" spans="1:13" s="39" customFormat="1" ht="25.5" x14ac:dyDescent="0.2">
      <c r="A192" s="99" t="s">
        <v>407</v>
      </c>
      <c r="B192" s="4" t="s">
        <v>166</v>
      </c>
      <c r="C192" s="91" t="s">
        <v>70</v>
      </c>
      <c r="D192" s="91" t="s">
        <v>73</v>
      </c>
      <c r="E192" s="4" t="s">
        <v>474</v>
      </c>
      <c r="F192" s="91"/>
      <c r="G192" s="135">
        <f>G193</f>
        <v>128628.552</v>
      </c>
      <c r="H192" s="135">
        <f t="shared" si="68"/>
        <v>128628.552</v>
      </c>
      <c r="I192" s="135">
        <f t="shared" si="68"/>
        <v>128628.552</v>
      </c>
      <c r="J192" s="122">
        <f t="shared" si="51"/>
        <v>100</v>
      </c>
      <c r="K192" s="122">
        <f t="shared" si="52"/>
        <v>100</v>
      </c>
    </row>
    <row r="193" spans="1:11" s="39" customFormat="1" ht="38.25" x14ac:dyDescent="0.2">
      <c r="A193" s="13" t="s">
        <v>558</v>
      </c>
      <c r="B193" s="5" t="s">
        <v>166</v>
      </c>
      <c r="C193" s="68" t="s">
        <v>70</v>
      </c>
      <c r="D193" s="68" t="s">
        <v>73</v>
      </c>
      <c r="E193" s="5" t="s">
        <v>474</v>
      </c>
      <c r="F193" s="68" t="s">
        <v>557</v>
      </c>
      <c r="G193" s="134">
        <v>128628.552</v>
      </c>
      <c r="H193" s="134">
        <v>128628.552</v>
      </c>
      <c r="I193" s="134">
        <v>128628.552</v>
      </c>
      <c r="J193" s="122">
        <f t="shared" si="51"/>
        <v>100</v>
      </c>
      <c r="K193" s="122">
        <f t="shared" si="52"/>
        <v>100</v>
      </c>
    </row>
    <row r="194" spans="1:11" s="39" customFormat="1" ht="38.25" x14ac:dyDescent="0.2">
      <c r="A194" s="38" t="s">
        <v>584</v>
      </c>
      <c r="B194" s="5" t="s">
        <v>166</v>
      </c>
      <c r="C194" s="102" t="s">
        <v>70</v>
      </c>
      <c r="D194" s="102" t="s">
        <v>73</v>
      </c>
      <c r="E194" s="102" t="s">
        <v>41</v>
      </c>
      <c r="F194" s="102"/>
      <c r="G194" s="136">
        <f>G195</f>
        <v>157445.81299999999</v>
      </c>
      <c r="H194" s="136">
        <f t="shared" ref="H194:I196" si="69">H195</f>
        <v>157445.81299999999</v>
      </c>
      <c r="I194" s="136">
        <f t="shared" si="69"/>
        <v>157445.81299999999</v>
      </c>
      <c r="J194" s="122">
        <f t="shared" si="51"/>
        <v>100</v>
      </c>
      <c r="K194" s="122">
        <f t="shared" si="52"/>
        <v>100</v>
      </c>
    </row>
    <row r="195" spans="1:11" s="39" customFormat="1" ht="25.5" x14ac:dyDescent="0.2">
      <c r="A195" s="116" t="s">
        <v>631</v>
      </c>
      <c r="B195" s="5" t="s">
        <v>166</v>
      </c>
      <c r="C195" s="91" t="s">
        <v>70</v>
      </c>
      <c r="D195" s="91" t="s">
        <v>73</v>
      </c>
      <c r="E195" s="91" t="s">
        <v>632</v>
      </c>
      <c r="F195" s="91"/>
      <c r="G195" s="134">
        <f>G196</f>
        <v>157445.81299999999</v>
      </c>
      <c r="H195" s="134">
        <f t="shared" si="69"/>
        <v>157445.81299999999</v>
      </c>
      <c r="I195" s="134">
        <f t="shared" si="69"/>
        <v>157445.81299999999</v>
      </c>
      <c r="J195" s="122">
        <f t="shared" si="51"/>
        <v>100</v>
      </c>
      <c r="K195" s="122">
        <f t="shared" si="52"/>
        <v>100</v>
      </c>
    </row>
    <row r="196" spans="1:11" s="39" customFormat="1" ht="63.75" x14ac:dyDescent="0.2">
      <c r="A196" s="98" t="s">
        <v>633</v>
      </c>
      <c r="B196" s="5" t="s">
        <v>166</v>
      </c>
      <c r="C196" s="91" t="s">
        <v>70</v>
      </c>
      <c r="D196" s="91" t="s">
        <v>73</v>
      </c>
      <c r="E196" s="91" t="s">
        <v>634</v>
      </c>
      <c r="F196" s="91"/>
      <c r="G196" s="135">
        <f>G197</f>
        <v>157445.81299999999</v>
      </c>
      <c r="H196" s="135">
        <f t="shared" si="69"/>
        <v>157445.81299999999</v>
      </c>
      <c r="I196" s="135">
        <f t="shared" si="69"/>
        <v>157445.81299999999</v>
      </c>
      <c r="J196" s="122">
        <f t="shared" si="51"/>
        <v>100</v>
      </c>
      <c r="K196" s="122">
        <f t="shared" si="52"/>
        <v>100</v>
      </c>
    </row>
    <row r="197" spans="1:11" s="39" customFormat="1" x14ac:dyDescent="0.2">
      <c r="A197" s="94" t="s">
        <v>402</v>
      </c>
      <c r="B197" s="5" t="s">
        <v>166</v>
      </c>
      <c r="C197" s="68" t="s">
        <v>70</v>
      </c>
      <c r="D197" s="68" t="s">
        <v>73</v>
      </c>
      <c r="E197" s="68" t="s">
        <v>634</v>
      </c>
      <c r="F197" s="68" t="s">
        <v>144</v>
      </c>
      <c r="G197" s="134">
        <v>157445.81299999999</v>
      </c>
      <c r="H197" s="134">
        <v>157445.81299999999</v>
      </c>
      <c r="I197" s="134">
        <v>157445.81299999999</v>
      </c>
      <c r="J197" s="122">
        <f t="shared" si="51"/>
        <v>100</v>
      </c>
      <c r="K197" s="122">
        <f t="shared" si="52"/>
        <v>100</v>
      </c>
    </row>
    <row r="198" spans="1:11" s="39" customFormat="1" x14ac:dyDescent="0.2">
      <c r="A198" s="38" t="s">
        <v>163</v>
      </c>
      <c r="B198" s="10" t="s">
        <v>166</v>
      </c>
      <c r="C198" s="10" t="s">
        <v>70</v>
      </c>
      <c r="D198" s="10" t="s">
        <v>73</v>
      </c>
      <c r="E198" s="10" t="s">
        <v>186</v>
      </c>
      <c r="F198" s="10"/>
      <c r="G198" s="136">
        <f>G199</f>
        <v>6000</v>
      </c>
      <c r="H198" s="136">
        <f t="shared" ref="H198:I199" si="70">H199</f>
        <v>6000</v>
      </c>
      <c r="I198" s="136">
        <f t="shared" si="70"/>
        <v>6000</v>
      </c>
      <c r="J198" s="122">
        <f t="shared" si="51"/>
        <v>100</v>
      </c>
      <c r="K198" s="122">
        <f t="shared" si="52"/>
        <v>100</v>
      </c>
    </row>
    <row r="199" spans="1:11" s="88" customFormat="1" ht="25.5" x14ac:dyDescent="0.2">
      <c r="A199" s="28" t="s">
        <v>172</v>
      </c>
      <c r="B199" s="4" t="s">
        <v>166</v>
      </c>
      <c r="C199" s="4" t="s">
        <v>70</v>
      </c>
      <c r="D199" s="4" t="s">
        <v>73</v>
      </c>
      <c r="E199" s="4" t="s">
        <v>458</v>
      </c>
      <c r="F199" s="6"/>
      <c r="G199" s="135">
        <f>G200</f>
        <v>6000</v>
      </c>
      <c r="H199" s="135">
        <f t="shared" si="70"/>
        <v>6000</v>
      </c>
      <c r="I199" s="135">
        <f t="shared" si="70"/>
        <v>6000</v>
      </c>
      <c r="J199" s="122">
        <f t="shared" si="51"/>
        <v>100</v>
      </c>
      <c r="K199" s="122">
        <f t="shared" si="52"/>
        <v>100</v>
      </c>
    </row>
    <row r="200" spans="1:11" s="40" customFormat="1" x14ac:dyDescent="0.2">
      <c r="A200" s="24" t="s">
        <v>176</v>
      </c>
      <c r="B200" s="4" t="s">
        <v>166</v>
      </c>
      <c r="C200" s="5" t="s">
        <v>70</v>
      </c>
      <c r="D200" s="5" t="s">
        <v>73</v>
      </c>
      <c r="E200" s="5" t="s">
        <v>458</v>
      </c>
      <c r="F200" s="5" t="s">
        <v>126</v>
      </c>
      <c r="G200" s="134">
        <v>6000</v>
      </c>
      <c r="H200" s="134">
        <v>6000</v>
      </c>
      <c r="I200" s="134">
        <v>6000</v>
      </c>
      <c r="J200" s="122">
        <f t="shared" si="51"/>
        <v>100</v>
      </c>
      <c r="K200" s="122">
        <f t="shared" si="52"/>
        <v>100</v>
      </c>
    </row>
    <row r="201" spans="1:11" s="39" customFormat="1" x14ac:dyDescent="0.2">
      <c r="A201" s="21" t="s">
        <v>111</v>
      </c>
      <c r="B201" s="7">
        <v>968</v>
      </c>
      <c r="C201" s="7" t="s">
        <v>70</v>
      </c>
      <c r="D201" s="7" t="s">
        <v>88</v>
      </c>
      <c r="E201" s="7"/>
      <c r="F201" s="7"/>
      <c r="G201" s="131">
        <f>G210+G214+G218+G202</f>
        <v>5203.5</v>
      </c>
      <c r="H201" s="131">
        <f t="shared" ref="H201:I201" si="71">H210+H214+H218+H202</f>
        <v>5203.5</v>
      </c>
      <c r="I201" s="131">
        <f t="shared" si="71"/>
        <v>5203.5</v>
      </c>
      <c r="J201" s="122">
        <f t="shared" si="51"/>
        <v>100</v>
      </c>
      <c r="K201" s="122">
        <f t="shared" si="52"/>
        <v>100</v>
      </c>
    </row>
    <row r="202" spans="1:11" s="39" customFormat="1" ht="38.25" x14ac:dyDescent="0.2">
      <c r="A202" s="103" t="s">
        <v>577</v>
      </c>
      <c r="B202" s="102" t="s">
        <v>166</v>
      </c>
      <c r="C202" s="102" t="s">
        <v>70</v>
      </c>
      <c r="D202" s="102" t="s">
        <v>88</v>
      </c>
      <c r="E202" s="102" t="s">
        <v>427</v>
      </c>
      <c r="F202" s="102"/>
      <c r="G202" s="136">
        <f>G203+G207</f>
        <v>4988</v>
      </c>
      <c r="H202" s="136">
        <f t="shared" ref="H202:I202" si="72">H203+H207</f>
        <v>4988</v>
      </c>
      <c r="I202" s="136">
        <f t="shared" si="72"/>
        <v>4988</v>
      </c>
      <c r="J202" s="122">
        <f t="shared" si="51"/>
        <v>100</v>
      </c>
      <c r="K202" s="122">
        <f t="shared" si="52"/>
        <v>100</v>
      </c>
    </row>
    <row r="203" spans="1:11" s="39" customFormat="1" ht="25.5" x14ac:dyDescent="0.2">
      <c r="A203" s="98" t="s">
        <v>635</v>
      </c>
      <c r="B203" s="91" t="s">
        <v>166</v>
      </c>
      <c r="C203" s="91" t="s">
        <v>70</v>
      </c>
      <c r="D203" s="91" t="s">
        <v>88</v>
      </c>
      <c r="E203" s="91" t="s">
        <v>428</v>
      </c>
      <c r="F203" s="102"/>
      <c r="G203" s="135">
        <f>G204</f>
        <v>170</v>
      </c>
      <c r="H203" s="135">
        <f t="shared" ref="H203:I203" si="73">H204</f>
        <v>170</v>
      </c>
      <c r="I203" s="135">
        <f t="shared" si="73"/>
        <v>170</v>
      </c>
      <c r="J203" s="122">
        <f t="shared" si="51"/>
        <v>100</v>
      </c>
      <c r="K203" s="122">
        <f t="shared" si="52"/>
        <v>100</v>
      </c>
    </row>
    <row r="204" spans="1:11" s="39" customFormat="1" ht="38.25" x14ac:dyDescent="0.2">
      <c r="A204" s="98" t="s">
        <v>636</v>
      </c>
      <c r="B204" s="91" t="s">
        <v>166</v>
      </c>
      <c r="C204" s="91" t="s">
        <v>70</v>
      </c>
      <c r="D204" s="91" t="s">
        <v>88</v>
      </c>
      <c r="E204" s="91" t="s">
        <v>637</v>
      </c>
      <c r="F204" s="107"/>
      <c r="G204" s="135">
        <f>G205+G206</f>
        <v>170</v>
      </c>
      <c r="H204" s="135">
        <f t="shared" ref="H204:I204" si="74">H205+H206</f>
        <v>170</v>
      </c>
      <c r="I204" s="135">
        <f t="shared" si="74"/>
        <v>170</v>
      </c>
      <c r="J204" s="122">
        <f t="shared" si="51"/>
        <v>100</v>
      </c>
      <c r="K204" s="122">
        <f t="shared" si="52"/>
        <v>100</v>
      </c>
    </row>
    <row r="205" spans="1:11" s="39" customFormat="1" ht="25.5" x14ac:dyDescent="0.2">
      <c r="A205" s="34" t="s">
        <v>121</v>
      </c>
      <c r="B205" s="68" t="s">
        <v>166</v>
      </c>
      <c r="C205" s="68" t="s">
        <v>70</v>
      </c>
      <c r="D205" s="68" t="s">
        <v>88</v>
      </c>
      <c r="E205" s="68" t="s">
        <v>637</v>
      </c>
      <c r="F205" s="68" t="s">
        <v>122</v>
      </c>
      <c r="G205" s="134">
        <v>160.1</v>
      </c>
      <c r="H205" s="134">
        <v>160.1</v>
      </c>
      <c r="I205" s="134">
        <v>160.1</v>
      </c>
      <c r="J205" s="122">
        <f t="shared" si="51"/>
        <v>100</v>
      </c>
      <c r="K205" s="122">
        <f t="shared" si="52"/>
        <v>100</v>
      </c>
    </row>
    <row r="206" spans="1:11" x14ac:dyDescent="0.2">
      <c r="A206" s="94" t="s">
        <v>402</v>
      </c>
      <c r="B206" s="68" t="s">
        <v>166</v>
      </c>
      <c r="C206" s="68" t="s">
        <v>70</v>
      </c>
      <c r="D206" s="68" t="s">
        <v>88</v>
      </c>
      <c r="E206" s="68" t="s">
        <v>637</v>
      </c>
      <c r="F206" s="68" t="s">
        <v>144</v>
      </c>
      <c r="G206" s="134">
        <v>9.9</v>
      </c>
      <c r="H206" s="134">
        <v>9.9</v>
      </c>
      <c r="I206" s="134">
        <v>9.9</v>
      </c>
      <c r="J206" s="122">
        <f t="shared" si="51"/>
        <v>100</v>
      </c>
      <c r="K206" s="122">
        <f t="shared" si="52"/>
        <v>100</v>
      </c>
    </row>
    <row r="207" spans="1:11" s="39" customFormat="1" ht="38.25" x14ac:dyDescent="0.2">
      <c r="A207" s="98" t="s">
        <v>487</v>
      </c>
      <c r="B207" s="91" t="s">
        <v>166</v>
      </c>
      <c r="C207" s="91" t="s">
        <v>70</v>
      </c>
      <c r="D207" s="91" t="s">
        <v>88</v>
      </c>
      <c r="E207" s="91" t="s">
        <v>488</v>
      </c>
      <c r="F207" s="102"/>
      <c r="G207" s="135">
        <f>G208</f>
        <v>4818</v>
      </c>
      <c r="H207" s="135">
        <f t="shared" ref="H207:I208" si="75">H208</f>
        <v>4818</v>
      </c>
      <c r="I207" s="135">
        <f t="shared" si="75"/>
        <v>4818</v>
      </c>
      <c r="J207" s="122">
        <f t="shared" si="51"/>
        <v>100</v>
      </c>
      <c r="K207" s="122">
        <f t="shared" si="52"/>
        <v>100</v>
      </c>
    </row>
    <row r="208" spans="1:11" s="39" customFormat="1" ht="38.25" x14ac:dyDescent="0.2">
      <c r="A208" s="98" t="s">
        <v>486</v>
      </c>
      <c r="B208" s="91" t="s">
        <v>166</v>
      </c>
      <c r="C208" s="91" t="s">
        <v>70</v>
      </c>
      <c r="D208" s="91" t="s">
        <v>88</v>
      </c>
      <c r="E208" s="91" t="s">
        <v>485</v>
      </c>
      <c r="F208" s="107"/>
      <c r="G208" s="135">
        <f>G209</f>
        <v>4818</v>
      </c>
      <c r="H208" s="135">
        <f t="shared" si="75"/>
        <v>4818</v>
      </c>
      <c r="I208" s="135">
        <f t="shared" si="75"/>
        <v>4818</v>
      </c>
      <c r="J208" s="122">
        <f t="shared" si="51"/>
        <v>100</v>
      </c>
      <c r="K208" s="122">
        <f t="shared" si="52"/>
        <v>100</v>
      </c>
    </row>
    <row r="209" spans="1:11" s="39" customFormat="1" x14ac:dyDescent="0.2">
      <c r="A209" s="13" t="s">
        <v>402</v>
      </c>
      <c r="B209" s="68" t="s">
        <v>166</v>
      </c>
      <c r="C209" s="68" t="s">
        <v>70</v>
      </c>
      <c r="D209" s="68" t="s">
        <v>88</v>
      </c>
      <c r="E209" s="68" t="s">
        <v>485</v>
      </c>
      <c r="F209" s="68" t="s">
        <v>144</v>
      </c>
      <c r="G209" s="134">
        <v>4818</v>
      </c>
      <c r="H209" s="134">
        <v>4818</v>
      </c>
      <c r="I209" s="134">
        <v>4818</v>
      </c>
      <c r="J209" s="122">
        <f t="shared" ref="J209:J272" si="76">I209/G209*100</f>
        <v>100</v>
      </c>
      <c r="K209" s="122">
        <f t="shared" ref="K209:K272" si="77">I209/H209*100</f>
        <v>100</v>
      </c>
    </row>
    <row r="210" spans="1:11" ht="40.5" x14ac:dyDescent="0.25">
      <c r="A210" s="58" t="s">
        <v>524</v>
      </c>
      <c r="B210" s="6">
        <v>968</v>
      </c>
      <c r="C210" s="6" t="s">
        <v>70</v>
      </c>
      <c r="D210" s="6" t="s">
        <v>88</v>
      </c>
      <c r="E210" s="6" t="s">
        <v>525</v>
      </c>
      <c r="F210" s="6"/>
      <c r="G210" s="139">
        <f>G211</f>
        <v>30</v>
      </c>
      <c r="H210" s="139">
        <f t="shared" ref="H210:I212" si="78">H211</f>
        <v>30</v>
      </c>
      <c r="I210" s="139">
        <f t="shared" si="78"/>
        <v>30</v>
      </c>
      <c r="J210" s="122">
        <f t="shared" si="76"/>
        <v>100</v>
      </c>
      <c r="K210" s="122">
        <f t="shared" si="77"/>
        <v>100</v>
      </c>
    </row>
    <row r="211" spans="1:11" s="93" customFormat="1" ht="40.5" customHeight="1" x14ac:dyDescent="0.2">
      <c r="A211" s="14" t="s">
        <v>523</v>
      </c>
      <c r="B211" s="4">
        <v>968</v>
      </c>
      <c r="C211" s="4" t="s">
        <v>70</v>
      </c>
      <c r="D211" s="4" t="s">
        <v>88</v>
      </c>
      <c r="E211" s="4" t="s">
        <v>522</v>
      </c>
      <c r="F211" s="4"/>
      <c r="G211" s="133">
        <f>G212</f>
        <v>30</v>
      </c>
      <c r="H211" s="133">
        <f t="shared" si="78"/>
        <v>30</v>
      </c>
      <c r="I211" s="133">
        <f t="shared" si="78"/>
        <v>30</v>
      </c>
      <c r="J211" s="122">
        <f t="shared" si="76"/>
        <v>100</v>
      </c>
      <c r="K211" s="122">
        <f t="shared" si="77"/>
        <v>100</v>
      </c>
    </row>
    <row r="212" spans="1:11" ht="25.5" x14ac:dyDescent="0.2">
      <c r="A212" s="15" t="s">
        <v>172</v>
      </c>
      <c r="B212" s="4">
        <v>968</v>
      </c>
      <c r="C212" s="4" t="s">
        <v>70</v>
      </c>
      <c r="D212" s="4" t="s">
        <v>88</v>
      </c>
      <c r="E212" s="4" t="s">
        <v>521</v>
      </c>
      <c r="F212" s="4"/>
      <c r="G212" s="133">
        <f>G213</f>
        <v>30</v>
      </c>
      <c r="H212" s="133">
        <f t="shared" si="78"/>
        <v>30</v>
      </c>
      <c r="I212" s="133">
        <f t="shared" si="78"/>
        <v>30</v>
      </c>
      <c r="J212" s="122">
        <f t="shared" si="76"/>
        <v>100</v>
      </c>
      <c r="K212" s="122">
        <f t="shared" si="77"/>
        <v>100</v>
      </c>
    </row>
    <row r="213" spans="1:11" ht="40.5" customHeight="1" x14ac:dyDescent="0.2">
      <c r="A213" s="94" t="s">
        <v>402</v>
      </c>
      <c r="B213" s="5">
        <v>968</v>
      </c>
      <c r="C213" s="5" t="s">
        <v>70</v>
      </c>
      <c r="D213" s="5" t="s">
        <v>88</v>
      </c>
      <c r="E213" s="5" t="s">
        <v>521</v>
      </c>
      <c r="F213" s="5" t="s">
        <v>144</v>
      </c>
      <c r="G213" s="138">
        <v>30</v>
      </c>
      <c r="H213" s="138">
        <v>30</v>
      </c>
      <c r="I213" s="138">
        <v>30</v>
      </c>
      <c r="J213" s="122">
        <f t="shared" si="76"/>
        <v>100</v>
      </c>
      <c r="K213" s="122">
        <f t="shared" si="77"/>
        <v>100</v>
      </c>
    </row>
    <row r="214" spans="1:11" ht="40.5" x14ac:dyDescent="0.2">
      <c r="A214" s="110" t="s">
        <v>583</v>
      </c>
      <c r="B214" s="6" t="s">
        <v>166</v>
      </c>
      <c r="C214" s="6" t="s">
        <v>70</v>
      </c>
      <c r="D214" s="6" t="s">
        <v>88</v>
      </c>
      <c r="E214" s="6" t="s">
        <v>520</v>
      </c>
      <c r="F214" s="6"/>
      <c r="G214" s="140">
        <f>G215</f>
        <v>181</v>
      </c>
      <c r="H214" s="140">
        <f t="shared" ref="H214:I216" si="79">H215</f>
        <v>181</v>
      </c>
      <c r="I214" s="140">
        <f t="shared" si="79"/>
        <v>181</v>
      </c>
      <c r="J214" s="122">
        <f t="shared" si="76"/>
        <v>100</v>
      </c>
      <c r="K214" s="122">
        <f t="shared" si="77"/>
        <v>100</v>
      </c>
    </row>
    <row r="215" spans="1:11" ht="51" x14ac:dyDescent="0.2">
      <c r="A215" s="27" t="s">
        <v>517</v>
      </c>
      <c r="B215" s="5" t="s">
        <v>166</v>
      </c>
      <c r="C215" s="4" t="s">
        <v>70</v>
      </c>
      <c r="D215" s="4" t="s">
        <v>88</v>
      </c>
      <c r="E215" s="4" t="s">
        <v>518</v>
      </c>
      <c r="F215" s="4"/>
      <c r="G215" s="135">
        <f>G216</f>
        <v>181</v>
      </c>
      <c r="H215" s="135">
        <f t="shared" si="79"/>
        <v>181</v>
      </c>
      <c r="I215" s="135">
        <f t="shared" si="79"/>
        <v>181</v>
      </c>
      <c r="J215" s="122">
        <f t="shared" si="76"/>
        <v>100</v>
      </c>
      <c r="K215" s="122">
        <f t="shared" si="77"/>
        <v>100</v>
      </c>
    </row>
    <row r="216" spans="1:11" s="39" customFormat="1" ht="25.5" x14ac:dyDescent="0.2">
      <c r="A216" s="28" t="s">
        <v>172</v>
      </c>
      <c r="B216" s="4" t="s">
        <v>166</v>
      </c>
      <c r="C216" s="4" t="s">
        <v>70</v>
      </c>
      <c r="D216" s="4" t="s">
        <v>88</v>
      </c>
      <c r="E216" s="4" t="s">
        <v>519</v>
      </c>
      <c r="F216" s="4"/>
      <c r="G216" s="135">
        <f>G217</f>
        <v>181</v>
      </c>
      <c r="H216" s="135">
        <f t="shared" si="79"/>
        <v>181</v>
      </c>
      <c r="I216" s="135">
        <f t="shared" si="79"/>
        <v>181</v>
      </c>
      <c r="J216" s="122">
        <f t="shared" si="76"/>
        <v>100</v>
      </c>
      <c r="K216" s="122">
        <f t="shared" si="77"/>
        <v>100</v>
      </c>
    </row>
    <row r="217" spans="1:11" ht="25.5" x14ac:dyDescent="0.2">
      <c r="A217" s="34" t="s">
        <v>121</v>
      </c>
      <c r="B217" s="5" t="s">
        <v>166</v>
      </c>
      <c r="C217" s="5" t="s">
        <v>70</v>
      </c>
      <c r="D217" s="5" t="s">
        <v>88</v>
      </c>
      <c r="E217" s="5" t="s">
        <v>519</v>
      </c>
      <c r="F217" s="68" t="s">
        <v>122</v>
      </c>
      <c r="G217" s="134">
        <v>181</v>
      </c>
      <c r="H217" s="134">
        <v>181</v>
      </c>
      <c r="I217" s="134">
        <v>181</v>
      </c>
      <c r="J217" s="122">
        <f t="shared" si="76"/>
        <v>100</v>
      </c>
      <c r="K217" s="122">
        <f t="shared" si="77"/>
        <v>100</v>
      </c>
    </row>
    <row r="218" spans="1:11" s="39" customFormat="1" x14ac:dyDescent="0.2">
      <c r="A218" s="38" t="s">
        <v>163</v>
      </c>
      <c r="B218" s="10">
        <v>968</v>
      </c>
      <c r="C218" s="10" t="s">
        <v>70</v>
      </c>
      <c r="D218" s="10" t="s">
        <v>88</v>
      </c>
      <c r="E218" s="10" t="s">
        <v>186</v>
      </c>
      <c r="F218" s="10"/>
      <c r="G218" s="132">
        <f>G219</f>
        <v>4.5</v>
      </c>
      <c r="H218" s="132">
        <f t="shared" ref="H218:I219" si="80">H219</f>
        <v>4.5</v>
      </c>
      <c r="I218" s="132">
        <f t="shared" si="80"/>
        <v>4.5</v>
      </c>
      <c r="J218" s="122">
        <f t="shared" si="76"/>
        <v>100</v>
      </c>
      <c r="K218" s="122">
        <f t="shared" si="77"/>
        <v>100</v>
      </c>
    </row>
    <row r="219" spans="1:11" ht="63.75" x14ac:dyDescent="0.2">
      <c r="A219" s="22" t="s">
        <v>115</v>
      </c>
      <c r="B219" s="4">
        <v>968</v>
      </c>
      <c r="C219" s="4" t="s">
        <v>70</v>
      </c>
      <c r="D219" s="4" t="s">
        <v>88</v>
      </c>
      <c r="E219" s="4" t="s">
        <v>211</v>
      </c>
      <c r="F219" s="4"/>
      <c r="G219" s="135">
        <f>G220</f>
        <v>4.5</v>
      </c>
      <c r="H219" s="135">
        <f t="shared" si="80"/>
        <v>4.5</v>
      </c>
      <c r="I219" s="135">
        <f t="shared" si="80"/>
        <v>4.5</v>
      </c>
      <c r="J219" s="122">
        <f t="shared" si="76"/>
        <v>100</v>
      </c>
      <c r="K219" s="122">
        <f t="shared" si="77"/>
        <v>100</v>
      </c>
    </row>
    <row r="220" spans="1:11" ht="25.5" x14ac:dyDescent="0.2">
      <c r="A220" s="34" t="s">
        <v>121</v>
      </c>
      <c r="B220" s="5">
        <v>968</v>
      </c>
      <c r="C220" s="5" t="s">
        <v>70</v>
      </c>
      <c r="D220" s="5" t="s">
        <v>88</v>
      </c>
      <c r="E220" s="5" t="s">
        <v>211</v>
      </c>
      <c r="F220" s="5" t="s">
        <v>122</v>
      </c>
      <c r="G220" s="134">
        <v>4.5</v>
      </c>
      <c r="H220" s="134">
        <v>4.5</v>
      </c>
      <c r="I220" s="134">
        <v>4.5</v>
      </c>
      <c r="J220" s="122">
        <f t="shared" si="76"/>
        <v>100</v>
      </c>
      <c r="K220" s="122">
        <f t="shared" si="77"/>
        <v>100</v>
      </c>
    </row>
    <row r="221" spans="1:11" ht="27.75" customHeight="1" x14ac:dyDescent="0.2">
      <c r="A221" s="32" t="s">
        <v>140</v>
      </c>
      <c r="B221" s="8" t="s">
        <v>166</v>
      </c>
      <c r="C221" s="8" t="s">
        <v>72</v>
      </c>
      <c r="D221" s="8"/>
      <c r="E221" s="8"/>
      <c r="F221" s="8"/>
      <c r="G221" s="130">
        <f>G222+G236+G243</f>
        <v>246112.24479999999</v>
      </c>
      <c r="H221" s="130">
        <f t="shared" ref="H221:I221" si="81">H222+H236+H243</f>
        <v>213066.02512000001</v>
      </c>
      <c r="I221" s="130">
        <f t="shared" si="81"/>
        <v>213066.02512000001</v>
      </c>
      <c r="J221" s="122">
        <f t="shared" si="76"/>
        <v>86.572703968120493</v>
      </c>
      <c r="K221" s="122">
        <f t="shared" si="77"/>
        <v>100</v>
      </c>
    </row>
    <row r="222" spans="1:11" x14ac:dyDescent="0.2">
      <c r="A222" s="26" t="s">
        <v>94</v>
      </c>
      <c r="B222" s="7" t="s">
        <v>166</v>
      </c>
      <c r="C222" s="7" t="s">
        <v>72</v>
      </c>
      <c r="D222" s="7" t="s">
        <v>69</v>
      </c>
      <c r="E222" s="7"/>
      <c r="F222" s="7"/>
      <c r="G222" s="131">
        <f>G223+G229</f>
        <v>129774.86296</v>
      </c>
      <c r="H222" s="131">
        <f t="shared" ref="H222:I222" si="82">H223+H229</f>
        <v>106728.64327999999</v>
      </c>
      <c r="I222" s="131">
        <f t="shared" si="82"/>
        <v>106728.64327999999</v>
      </c>
      <c r="J222" s="122">
        <f t="shared" si="76"/>
        <v>82.241383921088442</v>
      </c>
      <c r="K222" s="122">
        <f t="shared" si="77"/>
        <v>100</v>
      </c>
    </row>
    <row r="223" spans="1:11" s="39" customFormat="1" ht="25.5" x14ac:dyDescent="0.2">
      <c r="A223" s="108" t="s">
        <v>594</v>
      </c>
      <c r="B223" s="102" t="s">
        <v>166</v>
      </c>
      <c r="C223" s="102" t="s">
        <v>72</v>
      </c>
      <c r="D223" s="102" t="s">
        <v>69</v>
      </c>
      <c r="E223" s="102" t="s">
        <v>41</v>
      </c>
      <c r="F223" s="102"/>
      <c r="G223" s="136">
        <f>G224</f>
        <v>127793.3</v>
      </c>
      <c r="H223" s="136">
        <f t="shared" ref="H223:I225" si="83">H224</f>
        <v>104747.08031999999</v>
      </c>
      <c r="I223" s="136">
        <f t="shared" si="83"/>
        <v>104747.08031999999</v>
      </c>
      <c r="J223" s="122">
        <f t="shared" si="76"/>
        <v>81.966018813192861</v>
      </c>
      <c r="K223" s="122">
        <f t="shared" si="77"/>
        <v>100</v>
      </c>
    </row>
    <row r="224" spans="1:11" ht="51" x14ac:dyDescent="0.2">
      <c r="A224" s="14" t="s">
        <v>464</v>
      </c>
      <c r="B224" s="91" t="s">
        <v>166</v>
      </c>
      <c r="C224" s="91" t="s">
        <v>72</v>
      </c>
      <c r="D224" s="91" t="s">
        <v>69</v>
      </c>
      <c r="E224" s="91" t="s">
        <v>462</v>
      </c>
      <c r="F224" s="91"/>
      <c r="G224" s="135">
        <f>G225</f>
        <v>127793.3</v>
      </c>
      <c r="H224" s="135">
        <f t="shared" si="83"/>
        <v>104747.08031999999</v>
      </c>
      <c r="I224" s="135">
        <f t="shared" si="83"/>
        <v>104747.08031999999</v>
      </c>
      <c r="J224" s="122">
        <f t="shared" si="76"/>
        <v>81.966018813192861</v>
      </c>
      <c r="K224" s="122">
        <f t="shared" si="77"/>
        <v>100</v>
      </c>
    </row>
    <row r="225" spans="1:11" ht="38.25" x14ac:dyDescent="0.2">
      <c r="A225" s="95" t="s">
        <v>460</v>
      </c>
      <c r="B225" s="91" t="s">
        <v>166</v>
      </c>
      <c r="C225" s="91" t="s">
        <v>72</v>
      </c>
      <c r="D225" s="91" t="s">
        <v>69</v>
      </c>
      <c r="E225" s="91" t="s">
        <v>461</v>
      </c>
      <c r="F225" s="91"/>
      <c r="G225" s="135">
        <f>G226</f>
        <v>127793.3</v>
      </c>
      <c r="H225" s="135">
        <f t="shared" si="83"/>
        <v>104747.08031999999</v>
      </c>
      <c r="I225" s="135">
        <f t="shared" si="83"/>
        <v>104747.08031999999</v>
      </c>
      <c r="J225" s="122">
        <f t="shared" si="76"/>
        <v>81.966018813192861</v>
      </c>
      <c r="K225" s="122">
        <f t="shared" si="77"/>
        <v>100</v>
      </c>
    </row>
    <row r="226" spans="1:11" s="39" customFormat="1" x14ac:dyDescent="0.2">
      <c r="A226" s="95" t="s">
        <v>431</v>
      </c>
      <c r="B226" s="91" t="s">
        <v>166</v>
      </c>
      <c r="C226" s="91" t="s">
        <v>72</v>
      </c>
      <c r="D226" s="91" t="s">
        <v>69</v>
      </c>
      <c r="E226" s="91" t="s">
        <v>459</v>
      </c>
      <c r="F226" s="91"/>
      <c r="G226" s="135">
        <f>G227+G228</f>
        <v>127793.3</v>
      </c>
      <c r="H226" s="135">
        <f t="shared" ref="H226:I226" si="84">H227+H228</f>
        <v>104747.08031999999</v>
      </c>
      <c r="I226" s="135">
        <f t="shared" si="84"/>
        <v>104747.08031999999</v>
      </c>
      <c r="J226" s="122">
        <f t="shared" si="76"/>
        <v>81.966018813192861</v>
      </c>
      <c r="K226" s="122">
        <f t="shared" si="77"/>
        <v>100</v>
      </c>
    </row>
    <row r="227" spans="1:11" x14ac:dyDescent="0.2">
      <c r="A227" s="94" t="s">
        <v>176</v>
      </c>
      <c r="B227" s="68" t="s">
        <v>166</v>
      </c>
      <c r="C227" s="68" t="s">
        <v>72</v>
      </c>
      <c r="D227" s="68" t="s">
        <v>69</v>
      </c>
      <c r="E227" s="68" t="s">
        <v>459</v>
      </c>
      <c r="F227" s="68" t="s">
        <v>126</v>
      </c>
      <c r="G227" s="134">
        <v>63896.65</v>
      </c>
      <c r="H227" s="134">
        <v>52373.540159999997</v>
      </c>
      <c r="I227" s="134">
        <v>52373.540159999997</v>
      </c>
      <c r="J227" s="122">
        <f t="shared" si="76"/>
        <v>81.966018813192861</v>
      </c>
      <c r="K227" s="122">
        <f t="shared" si="77"/>
        <v>100</v>
      </c>
    </row>
    <row r="228" spans="1:11" s="97" customFormat="1" x14ac:dyDescent="0.2">
      <c r="A228" s="94" t="s">
        <v>402</v>
      </c>
      <c r="B228" s="68" t="s">
        <v>166</v>
      </c>
      <c r="C228" s="68" t="s">
        <v>72</v>
      </c>
      <c r="D228" s="68" t="s">
        <v>69</v>
      </c>
      <c r="E228" s="68" t="s">
        <v>459</v>
      </c>
      <c r="F228" s="68" t="s">
        <v>144</v>
      </c>
      <c r="G228" s="134">
        <v>63896.65</v>
      </c>
      <c r="H228" s="134">
        <v>52373.540159999997</v>
      </c>
      <c r="I228" s="134">
        <v>52373.540159999997</v>
      </c>
      <c r="J228" s="122">
        <f t="shared" si="76"/>
        <v>81.966018813192861</v>
      </c>
      <c r="K228" s="122">
        <f t="shared" si="77"/>
        <v>100</v>
      </c>
    </row>
    <row r="229" spans="1:11" s="93" customFormat="1" x14ac:dyDescent="0.2">
      <c r="A229" s="16" t="s">
        <v>163</v>
      </c>
      <c r="B229" s="10" t="s">
        <v>166</v>
      </c>
      <c r="C229" s="10" t="s">
        <v>72</v>
      </c>
      <c r="D229" s="10" t="s">
        <v>69</v>
      </c>
      <c r="E229" s="10" t="s">
        <v>186</v>
      </c>
      <c r="F229" s="10"/>
      <c r="G229" s="132">
        <f>G232+G234+G230</f>
        <v>1981.5629600000002</v>
      </c>
      <c r="H229" s="132">
        <f t="shared" ref="H229:I229" si="85">H232+H234+H230</f>
        <v>1981.5629600000002</v>
      </c>
      <c r="I229" s="132">
        <f t="shared" si="85"/>
        <v>1981.5629600000002</v>
      </c>
      <c r="J229" s="122">
        <f t="shared" si="76"/>
        <v>100</v>
      </c>
      <c r="K229" s="122">
        <f t="shared" si="77"/>
        <v>100</v>
      </c>
    </row>
    <row r="230" spans="1:11" s="96" customFormat="1" ht="89.25" x14ac:dyDescent="0.2">
      <c r="A230" s="116" t="s">
        <v>560</v>
      </c>
      <c r="B230" s="91" t="s">
        <v>166</v>
      </c>
      <c r="C230" s="91" t="s">
        <v>72</v>
      </c>
      <c r="D230" s="91" t="s">
        <v>69</v>
      </c>
      <c r="E230" s="91" t="s">
        <v>559</v>
      </c>
      <c r="F230" s="91"/>
      <c r="G230" s="135">
        <f>G231</f>
        <v>945.32</v>
      </c>
      <c r="H230" s="135">
        <f t="shared" ref="H230:I230" si="86">H231</f>
        <v>945.32</v>
      </c>
      <c r="I230" s="135">
        <f t="shared" si="86"/>
        <v>945.32</v>
      </c>
      <c r="J230" s="122">
        <f t="shared" si="76"/>
        <v>100</v>
      </c>
      <c r="K230" s="122">
        <f t="shared" si="77"/>
        <v>100</v>
      </c>
    </row>
    <row r="231" spans="1:11" s="39" customFormat="1" x14ac:dyDescent="0.2">
      <c r="A231" s="34" t="s">
        <v>176</v>
      </c>
      <c r="B231" s="5" t="s">
        <v>166</v>
      </c>
      <c r="C231" s="68" t="s">
        <v>72</v>
      </c>
      <c r="D231" s="68" t="s">
        <v>69</v>
      </c>
      <c r="E231" s="68" t="s">
        <v>559</v>
      </c>
      <c r="F231" s="68" t="s">
        <v>126</v>
      </c>
      <c r="G231" s="138">
        <v>945.32</v>
      </c>
      <c r="H231" s="138">
        <v>945.32</v>
      </c>
      <c r="I231" s="138">
        <v>945.32</v>
      </c>
      <c r="J231" s="122">
        <f t="shared" si="76"/>
        <v>100</v>
      </c>
      <c r="K231" s="122">
        <f t="shared" si="77"/>
        <v>100</v>
      </c>
    </row>
    <row r="232" spans="1:11" s="39" customFormat="1" ht="25.5" x14ac:dyDescent="0.2">
      <c r="A232" s="14" t="s">
        <v>172</v>
      </c>
      <c r="B232" s="70" t="s">
        <v>166</v>
      </c>
      <c r="C232" s="4" t="s">
        <v>72</v>
      </c>
      <c r="D232" s="4" t="s">
        <v>69</v>
      </c>
      <c r="E232" s="4" t="s">
        <v>458</v>
      </c>
      <c r="F232" s="4"/>
      <c r="G232" s="133">
        <f>SUM(G233:G233)</f>
        <v>76.152000000000001</v>
      </c>
      <c r="H232" s="133">
        <f t="shared" ref="H232:I232" si="87">SUM(H233:H233)</f>
        <v>76.152000000000001</v>
      </c>
      <c r="I232" s="133">
        <f t="shared" si="87"/>
        <v>76.152000000000001</v>
      </c>
      <c r="J232" s="122">
        <f t="shared" si="76"/>
        <v>100</v>
      </c>
      <c r="K232" s="122">
        <f t="shared" si="77"/>
        <v>100</v>
      </c>
    </row>
    <row r="233" spans="1:11" ht="25.5" x14ac:dyDescent="0.2">
      <c r="A233" s="34" t="s">
        <v>121</v>
      </c>
      <c r="B233" s="9" t="s">
        <v>166</v>
      </c>
      <c r="C233" s="5" t="s">
        <v>72</v>
      </c>
      <c r="D233" s="5" t="s">
        <v>69</v>
      </c>
      <c r="E233" s="5" t="s">
        <v>458</v>
      </c>
      <c r="F233" s="5" t="s">
        <v>122</v>
      </c>
      <c r="G233" s="138">
        <v>76.152000000000001</v>
      </c>
      <c r="H233" s="138">
        <v>76.152000000000001</v>
      </c>
      <c r="I233" s="138">
        <v>76.152000000000001</v>
      </c>
      <c r="J233" s="122">
        <f t="shared" si="76"/>
        <v>100</v>
      </c>
      <c r="K233" s="122">
        <f t="shared" si="77"/>
        <v>100</v>
      </c>
    </row>
    <row r="234" spans="1:11" ht="25.5" x14ac:dyDescent="0.2">
      <c r="A234" s="14" t="s">
        <v>638</v>
      </c>
      <c r="B234" s="70" t="s">
        <v>166</v>
      </c>
      <c r="C234" s="4" t="s">
        <v>72</v>
      </c>
      <c r="D234" s="4" t="s">
        <v>69</v>
      </c>
      <c r="E234" s="4" t="s">
        <v>561</v>
      </c>
      <c r="F234" s="4"/>
      <c r="G234" s="135">
        <f>SUM(G235:G235)</f>
        <v>960.09096</v>
      </c>
      <c r="H234" s="135">
        <f t="shared" ref="H234:I234" si="88">SUM(H235:H235)</f>
        <v>960.09096</v>
      </c>
      <c r="I234" s="135">
        <f t="shared" si="88"/>
        <v>960.09096</v>
      </c>
      <c r="J234" s="122">
        <f t="shared" si="76"/>
        <v>100</v>
      </c>
      <c r="K234" s="122">
        <f t="shared" si="77"/>
        <v>100</v>
      </c>
    </row>
    <row r="235" spans="1:11" s="93" customFormat="1" x14ac:dyDescent="0.2">
      <c r="A235" s="34" t="s">
        <v>176</v>
      </c>
      <c r="B235" s="9" t="s">
        <v>166</v>
      </c>
      <c r="C235" s="5" t="s">
        <v>72</v>
      </c>
      <c r="D235" s="5" t="s">
        <v>69</v>
      </c>
      <c r="E235" s="5" t="s">
        <v>561</v>
      </c>
      <c r="F235" s="5" t="s">
        <v>126</v>
      </c>
      <c r="G235" s="138">
        <v>960.09096</v>
      </c>
      <c r="H235" s="138">
        <v>960.09096</v>
      </c>
      <c r="I235" s="138">
        <v>960.09096</v>
      </c>
      <c r="J235" s="122">
        <f t="shared" si="76"/>
        <v>100</v>
      </c>
      <c r="K235" s="122">
        <f t="shared" si="77"/>
        <v>100</v>
      </c>
    </row>
    <row r="236" spans="1:11" s="96" customFormat="1" x14ac:dyDescent="0.2">
      <c r="A236" s="26" t="s">
        <v>56</v>
      </c>
      <c r="B236" s="7" t="s">
        <v>166</v>
      </c>
      <c r="C236" s="7" t="s">
        <v>72</v>
      </c>
      <c r="D236" s="7" t="s">
        <v>82</v>
      </c>
      <c r="E236" s="7"/>
      <c r="F236" s="7"/>
      <c r="G236" s="131">
        <f>G237</f>
        <v>55832.331339999997</v>
      </c>
      <c r="H236" s="131">
        <f t="shared" ref="H236:I237" si="89">H237</f>
        <v>55832.331339999997</v>
      </c>
      <c r="I236" s="131">
        <f t="shared" si="89"/>
        <v>55832.331339999997</v>
      </c>
      <c r="J236" s="122">
        <f t="shared" si="76"/>
        <v>100</v>
      </c>
      <c r="K236" s="122">
        <f t="shared" si="77"/>
        <v>100</v>
      </c>
    </row>
    <row r="237" spans="1:11" s="96" customFormat="1" ht="38.25" x14ac:dyDescent="0.2">
      <c r="A237" s="55" t="s">
        <v>585</v>
      </c>
      <c r="B237" s="6" t="s">
        <v>166</v>
      </c>
      <c r="C237" s="10" t="s">
        <v>72</v>
      </c>
      <c r="D237" s="10" t="s">
        <v>82</v>
      </c>
      <c r="E237" s="10" t="s">
        <v>314</v>
      </c>
      <c r="F237" s="10"/>
      <c r="G237" s="132">
        <f>G238</f>
        <v>55832.331339999997</v>
      </c>
      <c r="H237" s="132">
        <f t="shared" si="89"/>
        <v>55832.331339999997</v>
      </c>
      <c r="I237" s="132">
        <f t="shared" si="89"/>
        <v>55832.331339999997</v>
      </c>
      <c r="J237" s="122">
        <f t="shared" si="76"/>
        <v>100</v>
      </c>
      <c r="K237" s="122">
        <f t="shared" si="77"/>
        <v>100</v>
      </c>
    </row>
    <row r="238" spans="1:11" s="93" customFormat="1" ht="25.5" x14ac:dyDescent="0.2">
      <c r="A238" s="22" t="s">
        <v>315</v>
      </c>
      <c r="B238" s="4">
        <v>968</v>
      </c>
      <c r="C238" s="4" t="s">
        <v>72</v>
      </c>
      <c r="D238" s="4" t="s">
        <v>82</v>
      </c>
      <c r="E238" s="4" t="s">
        <v>326</v>
      </c>
      <c r="F238" s="14"/>
      <c r="G238" s="133">
        <f>G239+G241</f>
        <v>55832.331339999997</v>
      </c>
      <c r="H238" s="133">
        <f t="shared" ref="H238:I238" si="90">H239+H241</f>
        <v>55832.331339999997</v>
      </c>
      <c r="I238" s="133">
        <f t="shared" si="90"/>
        <v>55832.331339999997</v>
      </c>
      <c r="J238" s="122">
        <f t="shared" si="76"/>
        <v>100</v>
      </c>
      <c r="K238" s="122">
        <f t="shared" si="77"/>
        <v>100</v>
      </c>
    </row>
    <row r="239" spans="1:11" s="93" customFormat="1" ht="51" x14ac:dyDescent="0.2">
      <c r="A239" s="14" t="s">
        <v>639</v>
      </c>
      <c r="B239" s="4">
        <v>968</v>
      </c>
      <c r="C239" s="4" t="s">
        <v>72</v>
      </c>
      <c r="D239" s="4" t="s">
        <v>82</v>
      </c>
      <c r="E239" s="4" t="s">
        <v>588</v>
      </c>
      <c r="F239" s="14"/>
      <c r="G239" s="135">
        <f>SUM(G240:G240)</f>
        <v>50505.050499999998</v>
      </c>
      <c r="H239" s="135">
        <f t="shared" ref="H239:I239" si="91">SUM(H240:H240)</f>
        <v>50505.050499999998</v>
      </c>
      <c r="I239" s="135">
        <f t="shared" si="91"/>
        <v>50505.050499999998</v>
      </c>
      <c r="J239" s="122">
        <f t="shared" si="76"/>
        <v>100</v>
      </c>
      <c r="K239" s="122">
        <f t="shared" si="77"/>
        <v>100</v>
      </c>
    </row>
    <row r="240" spans="1:11" s="39" customFormat="1" x14ac:dyDescent="0.2">
      <c r="A240" s="34" t="s">
        <v>402</v>
      </c>
      <c r="B240" s="5">
        <v>968</v>
      </c>
      <c r="C240" s="5" t="s">
        <v>72</v>
      </c>
      <c r="D240" s="5" t="s">
        <v>82</v>
      </c>
      <c r="E240" s="5" t="s">
        <v>588</v>
      </c>
      <c r="F240" s="68" t="s">
        <v>144</v>
      </c>
      <c r="G240" s="134">
        <v>50505.050499999998</v>
      </c>
      <c r="H240" s="134">
        <v>50505.050499999998</v>
      </c>
      <c r="I240" s="134">
        <v>50505.050499999998</v>
      </c>
      <c r="J240" s="122">
        <f t="shared" si="76"/>
        <v>100</v>
      </c>
      <c r="K240" s="122">
        <f t="shared" si="77"/>
        <v>100</v>
      </c>
    </row>
    <row r="241" spans="1:11" s="39" customFormat="1" ht="38.25" x14ac:dyDescent="0.2">
      <c r="A241" s="22" t="s">
        <v>351</v>
      </c>
      <c r="B241" s="4">
        <v>968</v>
      </c>
      <c r="C241" s="4" t="s">
        <v>72</v>
      </c>
      <c r="D241" s="4" t="s">
        <v>82</v>
      </c>
      <c r="E241" s="4" t="s">
        <v>365</v>
      </c>
      <c r="F241" s="14"/>
      <c r="G241" s="135">
        <f>SUM(G242:G242)</f>
        <v>5327.2808400000004</v>
      </c>
      <c r="H241" s="135">
        <f t="shared" ref="H241:I241" si="92">SUM(H242:H242)</f>
        <v>5327.2808400000004</v>
      </c>
      <c r="I241" s="135">
        <f t="shared" si="92"/>
        <v>5327.2808400000004</v>
      </c>
      <c r="J241" s="122">
        <f t="shared" si="76"/>
        <v>100</v>
      </c>
      <c r="K241" s="122">
        <f t="shared" si="77"/>
        <v>100</v>
      </c>
    </row>
    <row r="242" spans="1:11" s="39" customFormat="1" x14ac:dyDescent="0.2">
      <c r="A242" s="34" t="s">
        <v>402</v>
      </c>
      <c r="B242" s="5">
        <v>968</v>
      </c>
      <c r="C242" s="5" t="s">
        <v>72</v>
      </c>
      <c r="D242" s="5" t="s">
        <v>82</v>
      </c>
      <c r="E242" s="5" t="s">
        <v>365</v>
      </c>
      <c r="F242" s="68" t="s">
        <v>144</v>
      </c>
      <c r="G242" s="134">
        <v>5327.2808400000004</v>
      </c>
      <c r="H242" s="134">
        <v>5327.2808400000004</v>
      </c>
      <c r="I242" s="134">
        <v>5327.2808400000004</v>
      </c>
      <c r="J242" s="122">
        <f t="shared" si="76"/>
        <v>100</v>
      </c>
      <c r="K242" s="122">
        <f t="shared" si="77"/>
        <v>100</v>
      </c>
    </row>
    <row r="243" spans="1:11" s="39" customFormat="1" ht="25.5" x14ac:dyDescent="0.2">
      <c r="A243" s="26" t="s">
        <v>292</v>
      </c>
      <c r="B243" s="101" t="s">
        <v>166</v>
      </c>
      <c r="C243" s="101" t="s">
        <v>72</v>
      </c>
      <c r="D243" s="101" t="s">
        <v>72</v>
      </c>
      <c r="E243" s="87"/>
      <c r="F243" s="87"/>
      <c r="G243" s="137">
        <f>G244</f>
        <v>60505.050499999998</v>
      </c>
      <c r="H243" s="137">
        <f t="shared" ref="H243:I243" si="93">H244</f>
        <v>50505.050499999998</v>
      </c>
      <c r="I243" s="137">
        <f t="shared" si="93"/>
        <v>50505.050499999998</v>
      </c>
      <c r="J243" s="122">
        <f t="shared" si="76"/>
        <v>83.472454088770647</v>
      </c>
      <c r="K243" s="122">
        <f t="shared" si="77"/>
        <v>100</v>
      </c>
    </row>
    <row r="244" spans="1:11" s="39" customFormat="1" ht="38.25" x14ac:dyDescent="0.2">
      <c r="A244" s="55" t="s">
        <v>585</v>
      </c>
      <c r="B244" s="5" t="s">
        <v>166</v>
      </c>
      <c r="C244" s="10" t="s">
        <v>72</v>
      </c>
      <c r="D244" s="10" t="s">
        <v>72</v>
      </c>
      <c r="E244" s="10" t="s">
        <v>314</v>
      </c>
      <c r="F244" s="10"/>
      <c r="G244" s="136">
        <f>G245+G247</f>
        <v>60505.050499999998</v>
      </c>
      <c r="H244" s="136">
        <f t="shared" ref="H244:I244" si="94">H245+H247</f>
        <v>50505.050499999998</v>
      </c>
      <c r="I244" s="136">
        <f t="shared" si="94"/>
        <v>50505.050499999998</v>
      </c>
      <c r="J244" s="122">
        <f t="shared" si="76"/>
        <v>83.472454088770647</v>
      </c>
      <c r="K244" s="122">
        <f t="shared" si="77"/>
        <v>100</v>
      </c>
    </row>
    <row r="245" spans="1:11" s="39" customFormat="1" ht="24.75" customHeight="1" x14ac:dyDescent="0.2">
      <c r="A245" s="14" t="s">
        <v>639</v>
      </c>
      <c r="B245" s="5" t="s">
        <v>166</v>
      </c>
      <c r="C245" s="4" t="s">
        <v>72</v>
      </c>
      <c r="D245" s="4" t="s">
        <v>72</v>
      </c>
      <c r="E245" s="4" t="s">
        <v>588</v>
      </c>
      <c r="F245" s="4"/>
      <c r="G245" s="135">
        <f>G246</f>
        <v>50505.050499999998</v>
      </c>
      <c r="H245" s="135">
        <f t="shared" ref="H245:I245" si="95">H246</f>
        <v>50505.050499999998</v>
      </c>
      <c r="I245" s="135">
        <f t="shared" si="95"/>
        <v>50505.050499999998</v>
      </c>
      <c r="J245" s="122">
        <f t="shared" si="76"/>
        <v>100</v>
      </c>
      <c r="K245" s="122">
        <f t="shared" si="77"/>
        <v>100</v>
      </c>
    </row>
    <row r="246" spans="1:11" s="39" customFormat="1" x14ac:dyDescent="0.2">
      <c r="A246" s="79" t="s">
        <v>176</v>
      </c>
      <c r="B246" s="5" t="s">
        <v>166</v>
      </c>
      <c r="C246" s="5" t="s">
        <v>72</v>
      </c>
      <c r="D246" s="5" t="s">
        <v>72</v>
      </c>
      <c r="E246" s="5" t="s">
        <v>588</v>
      </c>
      <c r="F246" s="5" t="s">
        <v>126</v>
      </c>
      <c r="G246" s="134">
        <v>50505.050499999998</v>
      </c>
      <c r="H246" s="134">
        <v>50505.050499999998</v>
      </c>
      <c r="I246" s="134">
        <v>50505.050499999998</v>
      </c>
      <c r="J246" s="122">
        <f t="shared" si="76"/>
        <v>100</v>
      </c>
      <c r="K246" s="122">
        <f t="shared" si="77"/>
        <v>100</v>
      </c>
    </row>
    <row r="247" spans="1:11" s="39" customFormat="1" ht="24.75" customHeight="1" x14ac:dyDescent="0.2">
      <c r="A247" s="14" t="s">
        <v>590</v>
      </c>
      <c r="B247" s="4" t="s">
        <v>166</v>
      </c>
      <c r="C247" s="4" t="s">
        <v>72</v>
      </c>
      <c r="D247" s="4" t="s">
        <v>72</v>
      </c>
      <c r="E247" s="4" t="s">
        <v>589</v>
      </c>
      <c r="F247" s="4"/>
      <c r="G247" s="135">
        <f>G248</f>
        <v>10000</v>
      </c>
      <c r="H247" s="135">
        <f t="shared" ref="H247:I247" si="96">H248</f>
        <v>0</v>
      </c>
      <c r="I247" s="135">
        <f t="shared" si="96"/>
        <v>0</v>
      </c>
      <c r="J247" s="122">
        <f t="shared" si="76"/>
        <v>0</v>
      </c>
      <c r="K247" s="122" t="e">
        <f t="shared" si="77"/>
        <v>#DIV/0!</v>
      </c>
    </row>
    <row r="248" spans="1:11" s="39" customFormat="1" x14ac:dyDescent="0.2">
      <c r="A248" s="34" t="s">
        <v>402</v>
      </c>
      <c r="B248" s="5" t="s">
        <v>166</v>
      </c>
      <c r="C248" s="5" t="s">
        <v>72</v>
      </c>
      <c r="D248" s="5" t="s">
        <v>72</v>
      </c>
      <c r="E248" s="5" t="s">
        <v>589</v>
      </c>
      <c r="F248" s="5" t="s">
        <v>144</v>
      </c>
      <c r="G248" s="134">
        <v>10000</v>
      </c>
      <c r="H248" s="134">
        <v>0</v>
      </c>
      <c r="I248" s="134">
        <v>0</v>
      </c>
      <c r="J248" s="122">
        <f t="shared" si="76"/>
        <v>0</v>
      </c>
      <c r="K248" s="122" t="e">
        <f t="shared" si="77"/>
        <v>#DIV/0!</v>
      </c>
    </row>
    <row r="249" spans="1:11" x14ac:dyDescent="0.2">
      <c r="A249" s="19" t="s">
        <v>129</v>
      </c>
      <c r="B249" s="8">
        <v>968</v>
      </c>
      <c r="C249" s="8" t="s">
        <v>76</v>
      </c>
      <c r="D249" s="8"/>
      <c r="E249" s="8"/>
      <c r="F249" s="8"/>
      <c r="G249" s="130">
        <f>G250+G260+G255</f>
        <v>12251.271290000001</v>
      </c>
      <c r="H249" s="130">
        <f t="shared" ref="H249:I249" si="97">H250+H260+H255</f>
        <v>12251.271290000001</v>
      </c>
      <c r="I249" s="130">
        <f t="shared" si="97"/>
        <v>12251.271290000001</v>
      </c>
      <c r="J249" s="122">
        <f t="shared" si="76"/>
        <v>100</v>
      </c>
      <c r="K249" s="122">
        <f t="shared" si="77"/>
        <v>100</v>
      </c>
    </row>
    <row r="250" spans="1:11" ht="13.5" x14ac:dyDescent="0.2">
      <c r="A250" s="26" t="s">
        <v>65</v>
      </c>
      <c r="B250" s="12">
        <v>968</v>
      </c>
      <c r="C250" s="7" t="s">
        <v>76</v>
      </c>
      <c r="D250" s="7" t="s">
        <v>67</v>
      </c>
      <c r="E250" s="7"/>
      <c r="F250" s="7"/>
      <c r="G250" s="131">
        <f>G251</f>
        <v>5989.9209600000004</v>
      </c>
      <c r="H250" s="131">
        <f t="shared" ref="H250:I253" si="98">H251</f>
        <v>5989.9209600000004</v>
      </c>
      <c r="I250" s="131">
        <f t="shared" si="98"/>
        <v>5989.9209600000004</v>
      </c>
      <c r="J250" s="122">
        <f t="shared" si="76"/>
        <v>100</v>
      </c>
      <c r="K250" s="122">
        <f t="shared" si="77"/>
        <v>100</v>
      </c>
    </row>
    <row r="251" spans="1:11" x14ac:dyDescent="0.2">
      <c r="A251" s="33" t="s">
        <v>163</v>
      </c>
      <c r="B251" s="10">
        <v>968</v>
      </c>
      <c r="C251" s="10" t="s">
        <v>76</v>
      </c>
      <c r="D251" s="10" t="s">
        <v>67</v>
      </c>
      <c r="E251" s="10" t="s">
        <v>186</v>
      </c>
      <c r="F251" s="10"/>
      <c r="G251" s="132">
        <f>G252</f>
        <v>5989.9209600000004</v>
      </c>
      <c r="H251" s="132">
        <f t="shared" si="98"/>
        <v>5989.9209600000004</v>
      </c>
      <c r="I251" s="132">
        <f t="shared" si="98"/>
        <v>5989.9209600000004</v>
      </c>
      <c r="J251" s="122">
        <f t="shared" si="76"/>
        <v>100</v>
      </c>
      <c r="K251" s="122">
        <f t="shared" si="77"/>
        <v>100</v>
      </c>
    </row>
    <row r="252" spans="1:11" ht="25.5" x14ac:dyDescent="0.2">
      <c r="A252" s="22" t="s">
        <v>91</v>
      </c>
      <c r="B252" s="5">
        <v>968</v>
      </c>
      <c r="C252" s="4" t="s">
        <v>76</v>
      </c>
      <c r="D252" s="4" t="s">
        <v>67</v>
      </c>
      <c r="E252" s="4" t="s">
        <v>212</v>
      </c>
      <c r="F252" s="4"/>
      <c r="G252" s="133">
        <f>G253</f>
        <v>5989.9209600000004</v>
      </c>
      <c r="H252" s="133">
        <f t="shared" si="98"/>
        <v>5989.9209600000004</v>
      </c>
      <c r="I252" s="133">
        <f t="shared" si="98"/>
        <v>5989.9209600000004</v>
      </c>
      <c r="J252" s="122">
        <f t="shared" si="76"/>
        <v>100</v>
      </c>
      <c r="K252" s="122">
        <f t="shared" si="77"/>
        <v>100</v>
      </c>
    </row>
    <row r="253" spans="1:11" x14ac:dyDescent="0.2">
      <c r="A253" s="64" t="s">
        <v>151</v>
      </c>
      <c r="B253" s="4">
        <v>968</v>
      </c>
      <c r="C253" s="4" t="s">
        <v>76</v>
      </c>
      <c r="D253" s="4" t="s">
        <v>67</v>
      </c>
      <c r="E253" s="4" t="s">
        <v>213</v>
      </c>
      <c r="F253" s="4"/>
      <c r="G253" s="133">
        <f>G254</f>
        <v>5989.9209600000004</v>
      </c>
      <c r="H253" s="133">
        <f t="shared" si="98"/>
        <v>5989.9209600000004</v>
      </c>
      <c r="I253" s="133">
        <f t="shared" si="98"/>
        <v>5989.9209600000004</v>
      </c>
      <c r="J253" s="122">
        <f t="shared" si="76"/>
        <v>100</v>
      </c>
      <c r="K253" s="122">
        <f t="shared" si="77"/>
        <v>100</v>
      </c>
    </row>
    <row r="254" spans="1:11" ht="25.5" x14ac:dyDescent="0.2">
      <c r="A254" s="17" t="s">
        <v>527</v>
      </c>
      <c r="B254" s="5">
        <v>968</v>
      </c>
      <c r="C254" s="5" t="s">
        <v>76</v>
      </c>
      <c r="D254" s="5" t="s">
        <v>67</v>
      </c>
      <c r="E254" s="5" t="s">
        <v>213</v>
      </c>
      <c r="F254" s="5" t="s">
        <v>526</v>
      </c>
      <c r="G254" s="138">
        <v>5989.9209600000004</v>
      </c>
      <c r="H254" s="138">
        <v>5989.9209600000004</v>
      </c>
      <c r="I254" s="138">
        <v>5989.9209600000004</v>
      </c>
      <c r="J254" s="122">
        <f t="shared" si="76"/>
        <v>100</v>
      </c>
      <c r="K254" s="122">
        <f t="shared" si="77"/>
        <v>100</v>
      </c>
    </row>
    <row r="255" spans="1:11" s="40" customFormat="1" x14ac:dyDescent="0.2">
      <c r="A255" s="26" t="s">
        <v>168</v>
      </c>
      <c r="B255" s="7">
        <v>968</v>
      </c>
      <c r="C255" s="7" t="s">
        <v>76</v>
      </c>
      <c r="D255" s="7" t="s">
        <v>82</v>
      </c>
      <c r="E255" s="7"/>
      <c r="F255" s="7"/>
      <c r="G255" s="131">
        <f>G256</f>
        <v>1368.4503299999999</v>
      </c>
      <c r="H255" s="131">
        <f t="shared" ref="H255:I258" si="99">H256</f>
        <v>1368.4503299999999</v>
      </c>
      <c r="I255" s="131">
        <f t="shared" si="99"/>
        <v>1368.4503299999999</v>
      </c>
      <c r="J255" s="122">
        <f t="shared" si="76"/>
        <v>100</v>
      </c>
      <c r="K255" s="122">
        <f t="shared" si="77"/>
        <v>100</v>
      </c>
    </row>
    <row r="256" spans="1:11" ht="25.5" x14ac:dyDescent="0.2">
      <c r="A256" s="108" t="s">
        <v>594</v>
      </c>
      <c r="B256" s="102" t="s">
        <v>166</v>
      </c>
      <c r="C256" s="102" t="s">
        <v>76</v>
      </c>
      <c r="D256" s="102" t="s">
        <v>82</v>
      </c>
      <c r="E256" s="102" t="s">
        <v>41</v>
      </c>
      <c r="F256" s="102"/>
      <c r="G256" s="136">
        <f>G257</f>
        <v>1368.4503299999999</v>
      </c>
      <c r="H256" s="136">
        <f t="shared" si="99"/>
        <v>1368.4503299999999</v>
      </c>
      <c r="I256" s="136">
        <f t="shared" si="99"/>
        <v>1368.4503299999999</v>
      </c>
      <c r="J256" s="122">
        <f t="shared" si="76"/>
        <v>100</v>
      </c>
      <c r="K256" s="122">
        <f t="shared" si="77"/>
        <v>100</v>
      </c>
    </row>
    <row r="257" spans="1:11" ht="25.5" x14ac:dyDescent="0.2">
      <c r="A257" s="95" t="s">
        <v>492</v>
      </c>
      <c r="B257" s="91" t="s">
        <v>166</v>
      </c>
      <c r="C257" s="91" t="s">
        <v>76</v>
      </c>
      <c r="D257" s="91" t="s">
        <v>82</v>
      </c>
      <c r="E257" s="91" t="s">
        <v>467</v>
      </c>
      <c r="F257" s="91"/>
      <c r="G257" s="135">
        <f>G258</f>
        <v>1368.4503299999999</v>
      </c>
      <c r="H257" s="135">
        <f t="shared" si="99"/>
        <v>1368.4503299999999</v>
      </c>
      <c r="I257" s="135">
        <f t="shared" si="99"/>
        <v>1368.4503299999999</v>
      </c>
      <c r="J257" s="122">
        <f t="shared" si="76"/>
        <v>100</v>
      </c>
      <c r="K257" s="122">
        <f t="shared" si="77"/>
        <v>100</v>
      </c>
    </row>
    <row r="258" spans="1:11" ht="13.5" x14ac:dyDescent="0.2">
      <c r="A258" s="95" t="s">
        <v>431</v>
      </c>
      <c r="B258" s="91" t="s">
        <v>166</v>
      </c>
      <c r="C258" s="91" t="s">
        <v>76</v>
      </c>
      <c r="D258" s="91" t="s">
        <v>82</v>
      </c>
      <c r="E258" s="91" t="s">
        <v>466</v>
      </c>
      <c r="F258" s="107"/>
      <c r="G258" s="135">
        <f>G259</f>
        <v>1368.4503299999999</v>
      </c>
      <c r="H258" s="135">
        <f t="shared" si="99"/>
        <v>1368.4503299999999</v>
      </c>
      <c r="I258" s="135">
        <f t="shared" si="99"/>
        <v>1368.4503299999999</v>
      </c>
      <c r="J258" s="122">
        <f t="shared" si="76"/>
        <v>100</v>
      </c>
      <c r="K258" s="122">
        <f t="shared" si="77"/>
        <v>100</v>
      </c>
    </row>
    <row r="259" spans="1:11" x14ac:dyDescent="0.2">
      <c r="A259" s="50" t="s">
        <v>50</v>
      </c>
      <c r="B259" s="68" t="s">
        <v>166</v>
      </c>
      <c r="C259" s="68" t="s">
        <v>76</v>
      </c>
      <c r="D259" s="68" t="s">
        <v>82</v>
      </c>
      <c r="E259" s="68" t="s">
        <v>466</v>
      </c>
      <c r="F259" s="68" t="s">
        <v>51</v>
      </c>
      <c r="G259" s="134">
        <v>1368.4503299999999</v>
      </c>
      <c r="H259" s="134">
        <v>1368.4503299999999</v>
      </c>
      <c r="I259" s="134">
        <v>1368.4503299999999</v>
      </c>
      <c r="J259" s="122">
        <f t="shared" si="76"/>
        <v>100</v>
      </c>
      <c r="K259" s="122">
        <f t="shared" si="77"/>
        <v>100</v>
      </c>
    </row>
    <row r="260" spans="1:11" x14ac:dyDescent="0.2">
      <c r="A260" s="26" t="s">
        <v>95</v>
      </c>
      <c r="B260" s="7">
        <v>968</v>
      </c>
      <c r="C260" s="7" t="s">
        <v>76</v>
      </c>
      <c r="D260" s="7" t="s">
        <v>75</v>
      </c>
      <c r="E260" s="7"/>
      <c r="F260" s="7"/>
      <c r="G260" s="131">
        <f>G261</f>
        <v>4892.9000000000005</v>
      </c>
      <c r="H260" s="131">
        <f t="shared" ref="H260:I260" si="100">H261</f>
        <v>4892.9000000000005</v>
      </c>
      <c r="I260" s="131">
        <f t="shared" si="100"/>
        <v>4892.9000000000005</v>
      </c>
      <c r="J260" s="122">
        <f t="shared" si="76"/>
        <v>100</v>
      </c>
      <c r="K260" s="122">
        <f t="shared" si="77"/>
        <v>100</v>
      </c>
    </row>
    <row r="261" spans="1:11" x14ac:dyDescent="0.2">
      <c r="A261" s="33" t="s">
        <v>163</v>
      </c>
      <c r="B261" s="10">
        <v>968</v>
      </c>
      <c r="C261" s="10" t="s">
        <v>76</v>
      </c>
      <c r="D261" s="10" t="s">
        <v>75</v>
      </c>
      <c r="E261" s="10" t="s">
        <v>186</v>
      </c>
      <c r="F261" s="10"/>
      <c r="G261" s="132">
        <f>G262+G267+G272</f>
        <v>4892.9000000000005</v>
      </c>
      <c r="H261" s="132">
        <f t="shared" ref="H261:I261" si="101">H262+H267+H272</f>
        <v>4892.9000000000005</v>
      </c>
      <c r="I261" s="132">
        <f t="shared" si="101"/>
        <v>4892.9000000000005</v>
      </c>
      <c r="J261" s="122">
        <f t="shared" si="76"/>
        <v>100</v>
      </c>
      <c r="K261" s="122">
        <f t="shared" si="77"/>
        <v>100</v>
      </c>
    </row>
    <row r="262" spans="1:11" ht="51" x14ac:dyDescent="0.2">
      <c r="A262" s="22" t="s">
        <v>113</v>
      </c>
      <c r="B262" s="4">
        <v>968</v>
      </c>
      <c r="C262" s="4" t="s">
        <v>76</v>
      </c>
      <c r="D262" s="4" t="s">
        <v>75</v>
      </c>
      <c r="E262" s="4" t="s">
        <v>214</v>
      </c>
      <c r="F262" s="4"/>
      <c r="G262" s="135">
        <f>SUM(G263:G266)</f>
        <v>1884.9</v>
      </c>
      <c r="H262" s="135">
        <f t="shared" ref="H262:I262" si="102">SUM(H263:H266)</f>
        <v>1884.9</v>
      </c>
      <c r="I262" s="135">
        <f t="shared" si="102"/>
        <v>1884.9</v>
      </c>
      <c r="J262" s="122">
        <f t="shared" si="76"/>
        <v>100</v>
      </c>
      <c r="K262" s="122">
        <f t="shared" si="77"/>
        <v>100</v>
      </c>
    </row>
    <row r="263" spans="1:11" ht="25.5" x14ac:dyDescent="0.2">
      <c r="A263" s="34" t="s">
        <v>184</v>
      </c>
      <c r="B263" s="5">
        <v>968</v>
      </c>
      <c r="C263" s="5" t="s">
        <v>76</v>
      </c>
      <c r="D263" s="5" t="s">
        <v>75</v>
      </c>
      <c r="E263" s="5" t="s">
        <v>214</v>
      </c>
      <c r="F263" s="5" t="s">
        <v>118</v>
      </c>
      <c r="G263" s="134">
        <v>1393.84</v>
      </c>
      <c r="H263" s="134">
        <v>1393.84</v>
      </c>
      <c r="I263" s="134">
        <v>1393.84</v>
      </c>
      <c r="J263" s="122">
        <f t="shared" si="76"/>
        <v>100</v>
      </c>
      <c r="K263" s="122">
        <f t="shared" si="77"/>
        <v>100</v>
      </c>
    </row>
    <row r="264" spans="1:11" s="39" customFormat="1" ht="38.25" x14ac:dyDescent="0.2">
      <c r="A264" s="34" t="s">
        <v>185</v>
      </c>
      <c r="B264" s="5">
        <v>968</v>
      </c>
      <c r="C264" s="5" t="s">
        <v>76</v>
      </c>
      <c r="D264" s="5" t="s">
        <v>75</v>
      </c>
      <c r="E264" s="5" t="s">
        <v>214</v>
      </c>
      <c r="F264" s="5" t="s">
        <v>178</v>
      </c>
      <c r="G264" s="134">
        <v>420.96</v>
      </c>
      <c r="H264" s="134">
        <v>420.96</v>
      </c>
      <c r="I264" s="134">
        <v>420.96</v>
      </c>
      <c r="J264" s="122">
        <f t="shared" si="76"/>
        <v>100</v>
      </c>
      <c r="K264" s="122">
        <f t="shared" si="77"/>
        <v>100</v>
      </c>
    </row>
    <row r="265" spans="1:11" ht="25.5" x14ac:dyDescent="0.2">
      <c r="A265" s="34" t="s">
        <v>119</v>
      </c>
      <c r="B265" s="5">
        <v>968</v>
      </c>
      <c r="C265" s="5" t="s">
        <v>76</v>
      </c>
      <c r="D265" s="5" t="s">
        <v>75</v>
      </c>
      <c r="E265" s="5" t="s">
        <v>214</v>
      </c>
      <c r="F265" s="5" t="s">
        <v>120</v>
      </c>
      <c r="G265" s="134">
        <v>40.948999999999998</v>
      </c>
      <c r="H265" s="134">
        <v>40.948999999999998</v>
      </c>
      <c r="I265" s="134">
        <v>40.948999999999998</v>
      </c>
      <c r="J265" s="122">
        <f t="shared" si="76"/>
        <v>100</v>
      </c>
      <c r="K265" s="122">
        <f t="shared" si="77"/>
        <v>100</v>
      </c>
    </row>
    <row r="266" spans="1:11" ht="25.5" x14ac:dyDescent="0.2">
      <c r="A266" s="34" t="s">
        <v>121</v>
      </c>
      <c r="B266" s="5">
        <v>968</v>
      </c>
      <c r="C266" s="5" t="s">
        <v>76</v>
      </c>
      <c r="D266" s="5" t="s">
        <v>75</v>
      </c>
      <c r="E266" s="5" t="s">
        <v>214</v>
      </c>
      <c r="F266" s="5" t="s">
        <v>122</v>
      </c>
      <c r="G266" s="134">
        <v>29.151</v>
      </c>
      <c r="H266" s="134">
        <v>29.151</v>
      </c>
      <c r="I266" s="134">
        <v>29.151</v>
      </c>
      <c r="J266" s="122">
        <f t="shared" si="76"/>
        <v>100</v>
      </c>
      <c r="K266" s="122">
        <f t="shared" si="77"/>
        <v>100</v>
      </c>
    </row>
    <row r="267" spans="1:11" ht="38.25" x14ac:dyDescent="0.2">
      <c r="A267" s="22" t="s">
        <v>112</v>
      </c>
      <c r="B267" s="4">
        <v>968</v>
      </c>
      <c r="C267" s="4" t="s">
        <v>76</v>
      </c>
      <c r="D267" s="4" t="s">
        <v>75</v>
      </c>
      <c r="E267" s="4" t="s">
        <v>216</v>
      </c>
      <c r="F267" s="4"/>
      <c r="G267" s="135">
        <f>SUM(G268:G271)</f>
        <v>2513.1999999999998</v>
      </c>
      <c r="H267" s="135">
        <f t="shared" ref="H267:I267" si="103">SUM(H268:H271)</f>
        <v>2513.1999999999998</v>
      </c>
      <c r="I267" s="135">
        <f t="shared" si="103"/>
        <v>2513.1999999999998</v>
      </c>
      <c r="J267" s="122">
        <f t="shared" si="76"/>
        <v>100</v>
      </c>
      <c r="K267" s="122">
        <f t="shared" si="77"/>
        <v>100</v>
      </c>
    </row>
    <row r="268" spans="1:11" ht="25.5" x14ac:dyDescent="0.2">
      <c r="A268" s="34" t="s">
        <v>184</v>
      </c>
      <c r="B268" s="5">
        <v>968</v>
      </c>
      <c r="C268" s="5" t="s">
        <v>76</v>
      </c>
      <c r="D268" s="5" t="s">
        <v>75</v>
      </c>
      <c r="E268" s="5" t="s">
        <v>216</v>
      </c>
      <c r="F268" s="5" t="s">
        <v>118</v>
      </c>
      <c r="G268" s="134">
        <v>1731.96</v>
      </c>
      <c r="H268" s="134">
        <v>1731.96</v>
      </c>
      <c r="I268" s="134">
        <v>1731.96</v>
      </c>
      <c r="J268" s="122">
        <f t="shared" si="76"/>
        <v>100</v>
      </c>
      <c r="K268" s="122">
        <f t="shared" si="77"/>
        <v>100</v>
      </c>
    </row>
    <row r="269" spans="1:11" ht="38.25" x14ac:dyDescent="0.2">
      <c r="A269" s="34" t="s">
        <v>185</v>
      </c>
      <c r="B269" s="5">
        <v>968</v>
      </c>
      <c r="C269" s="5" t="s">
        <v>76</v>
      </c>
      <c r="D269" s="5" t="s">
        <v>75</v>
      </c>
      <c r="E269" s="5" t="s">
        <v>216</v>
      </c>
      <c r="F269" s="5" t="s">
        <v>178</v>
      </c>
      <c r="G269" s="134">
        <v>528.04</v>
      </c>
      <c r="H269" s="134">
        <v>528.04</v>
      </c>
      <c r="I269" s="134">
        <v>528.04</v>
      </c>
      <c r="J269" s="122">
        <f t="shared" si="76"/>
        <v>100</v>
      </c>
      <c r="K269" s="122">
        <f t="shared" si="77"/>
        <v>100</v>
      </c>
    </row>
    <row r="270" spans="1:11" ht="25.5" x14ac:dyDescent="0.2">
      <c r="A270" s="34" t="s">
        <v>119</v>
      </c>
      <c r="B270" s="5">
        <v>968</v>
      </c>
      <c r="C270" s="5" t="s">
        <v>76</v>
      </c>
      <c r="D270" s="5" t="s">
        <v>75</v>
      </c>
      <c r="E270" s="5" t="s">
        <v>216</v>
      </c>
      <c r="F270" s="5" t="s">
        <v>120</v>
      </c>
      <c r="G270" s="134">
        <v>183.2</v>
      </c>
      <c r="H270" s="134">
        <v>183.2</v>
      </c>
      <c r="I270" s="134">
        <v>183.2</v>
      </c>
      <c r="J270" s="122">
        <f t="shared" si="76"/>
        <v>100</v>
      </c>
      <c r="K270" s="122">
        <f t="shared" si="77"/>
        <v>100</v>
      </c>
    </row>
    <row r="271" spans="1:11" ht="25.5" x14ac:dyDescent="0.2">
      <c r="A271" s="34" t="s">
        <v>121</v>
      </c>
      <c r="B271" s="5">
        <v>968</v>
      </c>
      <c r="C271" s="5" t="s">
        <v>76</v>
      </c>
      <c r="D271" s="5" t="s">
        <v>75</v>
      </c>
      <c r="E271" s="5" t="s">
        <v>216</v>
      </c>
      <c r="F271" s="5" t="s">
        <v>122</v>
      </c>
      <c r="G271" s="134">
        <v>70</v>
      </c>
      <c r="H271" s="134">
        <v>70</v>
      </c>
      <c r="I271" s="134">
        <v>70</v>
      </c>
      <c r="J271" s="122">
        <f t="shared" si="76"/>
        <v>100</v>
      </c>
      <c r="K271" s="122">
        <f t="shared" si="77"/>
        <v>100</v>
      </c>
    </row>
    <row r="272" spans="1:11" ht="51" x14ac:dyDescent="0.2">
      <c r="A272" s="28" t="s">
        <v>387</v>
      </c>
      <c r="B272" s="4" t="s">
        <v>166</v>
      </c>
      <c r="C272" s="4" t="s">
        <v>76</v>
      </c>
      <c r="D272" s="4" t="s">
        <v>75</v>
      </c>
      <c r="E272" s="4" t="s">
        <v>388</v>
      </c>
      <c r="F272" s="4"/>
      <c r="G272" s="135">
        <f>SUM(G273:G276)</f>
        <v>494.8</v>
      </c>
      <c r="H272" s="135">
        <f t="shared" ref="H272:I272" si="104">SUM(H273:H276)</f>
        <v>494.8</v>
      </c>
      <c r="I272" s="135">
        <f t="shared" si="104"/>
        <v>494.8</v>
      </c>
      <c r="J272" s="122">
        <f t="shared" si="76"/>
        <v>100</v>
      </c>
      <c r="K272" s="122">
        <f t="shared" si="77"/>
        <v>100</v>
      </c>
    </row>
    <row r="273" spans="1:11" ht="25.5" x14ac:dyDescent="0.2">
      <c r="A273" s="34" t="s">
        <v>184</v>
      </c>
      <c r="B273" s="5" t="s">
        <v>166</v>
      </c>
      <c r="C273" s="5" t="s">
        <v>76</v>
      </c>
      <c r="D273" s="5" t="s">
        <v>75</v>
      </c>
      <c r="E273" s="5" t="s">
        <v>388</v>
      </c>
      <c r="F273" s="5" t="s">
        <v>118</v>
      </c>
      <c r="G273" s="134">
        <v>178.155</v>
      </c>
      <c r="H273" s="134">
        <v>178.155</v>
      </c>
      <c r="I273" s="134">
        <v>178.155</v>
      </c>
      <c r="J273" s="122">
        <f t="shared" ref="J273:J336" si="105">I273/G273*100</f>
        <v>100</v>
      </c>
      <c r="K273" s="122">
        <f t="shared" ref="K273:K336" si="106">I273/H273*100</f>
        <v>100</v>
      </c>
    </row>
    <row r="274" spans="1:11" ht="38.25" x14ac:dyDescent="0.2">
      <c r="A274" s="34" t="s">
        <v>185</v>
      </c>
      <c r="B274" s="5" t="s">
        <v>166</v>
      </c>
      <c r="C274" s="5" t="s">
        <v>76</v>
      </c>
      <c r="D274" s="5" t="s">
        <v>75</v>
      </c>
      <c r="E274" s="5" t="s">
        <v>388</v>
      </c>
      <c r="F274" s="5" t="s">
        <v>178</v>
      </c>
      <c r="G274" s="134">
        <v>53.511789999999998</v>
      </c>
      <c r="H274" s="134">
        <v>53.511789999999998</v>
      </c>
      <c r="I274" s="134">
        <v>53.511789999999998</v>
      </c>
      <c r="J274" s="122">
        <f t="shared" si="105"/>
        <v>100</v>
      </c>
      <c r="K274" s="122">
        <f t="shared" si="106"/>
        <v>100</v>
      </c>
    </row>
    <row r="275" spans="1:11" ht="25.5" x14ac:dyDescent="0.2">
      <c r="A275" s="34" t="s">
        <v>121</v>
      </c>
      <c r="B275" s="5" t="s">
        <v>166</v>
      </c>
      <c r="C275" s="5" t="s">
        <v>76</v>
      </c>
      <c r="D275" s="5" t="s">
        <v>75</v>
      </c>
      <c r="E275" s="5" t="s">
        <v>388</v>
      </c>
      <c r="F275" s="5" t="s">
        <v>122</v>
      </c>
      <c r="G275" s="134">
        <v>260.51127000000002</v>
      </c>
      <c r="H275" s="134">
        <v>260.51127000000002</v>
      </c>
      <c r="I275" s="134">
        <v>260.51127000000002</v>
      </c>
      <c r="J275" s="122">
        <f t="shared" si="105"/>
        <v>100</v>
      </c>
      <c r="K275" s="122">
        <f t="shared" si="106"/>
        <v>100</v>
      </c>
    </row>
    <row r="276" spans="1:11" x14ac:dyDescent="0.2">
      <c r="A276" s="13" t="s">
        <v>393</v>
      </c>
      <c r="B276" s="5" t="s">
        <v>166</v>
      </c>
      <c r="C276" s="5" t="s">
        <v>76</v>
      </c>
      <c r="D276" s="5" t="s">
        <v>75</v>
      </c>
      <c r="E276" s="5" t="s">
        <v>388</v>
      </c>
      <c r="F276" s="5" t="s">
        <v>392</v>
      </c>
      <c r="G276" s="134">
        <v>2.6219399999999999</v>
      </c>
      <c r="H276" s="134">
        <v>2.6219399999999999</v>
      </c>
      <c r="I276" s="134">
        <v>2.6219399999999999</v>
      </c>
      <c r="J276" s="122">
        <f t="shared" si="105"/>
        <v>100</v>
      </c>
      <c r="K276" s="122">
        <f t="shared" si="106"/>
        <v>100</v>
      </c>
    </row>
    <row r="277" spans="1:11" ht="38.25" x14ac:dyDescent="0.2">
      <c r="A277" s="19" t="s">
        <v>496</v>
      </c>
      <c r="B277" s="8">
        <v>968</v>
      </c>
      <c r="C277" s="8" t="s">
        <v>89</v>
      </c>
      <c r="D277" s="8"/>
      <c r="E277" s="8"/>
      <c r="F277" s="8"/>
      <c r="G277" s="130">
        <f>G278+G283</f>
        <v>7585.616</v>
      </c>
      <c r="H277" s="130">
        <f t="shared" ref="H277:I277" si="107">H278+H283</f>
        <v>7585.616</v>
      </c>
      <c r="I277" s="130">
        <f t="shared" si="107"/>
        <v>7585.616</v>
      </c>
      <c r="J277" s="122">
        <f t="shared" si="105"/>
        <v>100</v>
      </c>
      <c r="K277" s="122">
        <f t="shared" si="106"/>
        <v>100</v>
      </c>
    </row>
    <row r="278" spans="1:11" x14ac:dyDescent="0.2">
      <c r="A278" s="26" t="s">
        <v>495</v>
      </c>
      <c r="B278" s="7">
        <v>968</v>
      </c>
      <c r="C278" s="7" t="s">
        <v>89</v>
      </c>
      <c r="D278" s="7" t="s">
        <v>82</v>
      </c>
      <c r="E278" s="7"/>
      <c r="F278" s="7"/>
      <c r="G278" s="131">
        <f>G279</f>
        <v>7445</v>
      </c>
      <c r="H278" s="131">
        <f t="shared" ref="H278:I281" si="108">H279</f>
        <v>7445</v>
      </c>
      <c r="I278" s="131">
        <f t="shared" si="108"/>
        <v>7445</v>
      </c>
      <c r="J278" s="122">
        <f t="shared" si="105"/>
        <v>100</v>
      </c>
      <c r="K278" s="122">
        <f t="shared" si="106"/>
        <v>100</v>
      </c>
    </row>
    <row r="279" spans="1:11" ht="25.5" x14ac:dyDescent="0.2">
      <c r="A279" s="108" t="s">
        <v>591</v>
      </c>
      <c r="B279" s="107" t="s">
        <v>166</v>
      </c>
      <c r="C279" s="107" t="s">
        <v>89</v>
      </c>
      <c r="D279" s="107" t="s">
        <v>82</v>
      </c>
      <c r="E279" s="107" t="s">
        <v>355</v>
      </c>
      <c r="F279" s="102"/>
      <c r="G279" s="140">
        <f>G280</f>
        <v>7445</v>
      </c>
      <c r="H279" s="140">
        <f t="shared" si="108"/>
        <v>7445</v>
      </c>
      <c r="I279" s="140">
        <f t="shared" si="108"/>
        <v>7445</v>
      </c>
      <c r="J279" s="122">
        <f t="shared" si="105"/>
        <v>100</v>
      </c>
      <c r="K279" s="122">
        <f t="shared" si="106"/>
        <v>100</v>
      </c>
    </row>
    <row r="280" spans="1:11" s="39" customFormat="1" ht="25.5" x14ac:dyDescent="0.2">
      <c r="A280" s="95" t="s">
        <v>535</v>
      </c>
      <c r="B280" s="91" t="s">
        <v>166</v>
      </c>
      <c r="C280" s="91" t="s">
        <v>89</v>
      </c>
      <c r="D280" s="91" t="s">
        <v>82</v>
      </c>
      <c r="E280" s="91" t="s">
        <v>356</v>
      </c>
      <c r="F280" s="91"/>
      <c r="G280" s="135">
        <f>G281</f>
        <v>7445</v>
      </c>
      <c r="H280" s="135">
        <f t="shared" si="108"/>
        <v>7445</v>
      </c>
      <c r="I280" s="135">
        <f t="shared" si="108"/>
        <v>7445</v>
      </c>
      <c r="J280" s="122">
        <f t="shared" si="105"/>
        <v>100</v>
      </c>
      <c r="K280" s="122">
        <f t="shared" si="106"/>
        <v>100</v>
      </c>
    </row>
    <row r="281" spans="1:11" s="96" customFormat="1" ht="38.25" x14ac:dyDescent="0.2">
      <c r="A281" s="95" t="s">
        <v>534</v>
      </c>
      <c r="B281" s="91" t="s">
        <v>166</v>
      </c>
      <c r="C281" s="91" t="s">
        <v>89</v>
      </c>
      <c r="D281" s="91" t="s">
        <v>82</v>
      </c>
      <c r="E281" s="91" t="s">
        <v>533</v>
      </c>
      <c r="F281" s="91"/>
      <c r="G281" s="135">
        <f>G282</f>
        <v>7445</v>
      </c>
      <c r="H281" s="135">
        <f t="shared" si="108"/>
        <v>7445</v>
      </c>
      <c r="I281" s="135">
        <f t="shared" si="108"/>
        <v>7445</v>
      </c>
      <c r="J281" s="122">
        <f t="shared" si="105"/>
        <v>100</v>
      </c>
      <c r="K281" s="122">
        <f t="shared" si="106"/>
        <v>100</v>
      </c>
    </row>
    <row r="282" spans="1:11" s="97" customFormat="1" x14ac:dyDescent="0.2">
      <c r="A282" s="79" t="s">
        <v>176</v>
      </c>
      <c r="B282" s="68" t="s">
        <v>166</v>
      </c>
      <c r="C282" s="68" t="s">
        <v>89</v>
      </c>
      <c r="D282" s="68" t="s">
        <v>82</v>
      </c>
      <c r="E282" s="68" t="s">
        <v>533</v>
      </c>
      <c r="F282" s="68" t="s">
        <v>126</v>
      </c>
      <c r="G282" s="134">
        <v>7445</v>
      </c>
      <c r="H282" s="134">
        <v>7445</v>
      </c>
      <c r="I282" s="134">
        <v>7445</v>
      </c>
      <c r="J282" s="122">
        <f t="shared" si="105"/>
        <v>100</v>
      </c>
      <c r="K282" s="122">
        <f t="shared" si="106"/>
        <v>100</v>
      </c>
    </row>
    <row r="283" spans="1:11" s="96" customFormat="1" x14ac:dyDescent="0.2">
      <c r="A283" s="33" t="s">
        <v>163</v>
      </c>
      <c r="B283" s="10" t="s">
        <v>166</v>
      </c>
      <c r="C283" s="10" t="s">
        <v>89</v>
      </c>
      <c r="D283" s="10" t="s">
        <v>82</v>
      </c>
      <c r="E283" s="10" t="s">
        <v>186</v>
      </c>
      <c r="F283" s="10"/>
      <c r="G283" s="136">
        <f>G284</f>
        <v>140.61600000000001</v>
      </c>
      <c r="H283" s="136">
        <f t="shared" ref="H283:I284" si="109">H284</f>
        <v>140.61600000000001</v>
      </c>
      <c r="I283" s="136">
        <f t="shared" si="109"/>
        <v>140.61600000000001</v>
      </c>
      <c r="J283" s="122">
        <f t="shared" si="105"/>
        <v>100</v>
      </c>
      <c r="K283" s="122">
        <f t="shared" si="106"/>
        <v>100</v>
      </c>
    </row>
    <row r="284" spans="1:11" s="96" customFormat="1" ht="25.5" x14ac:dyDescent="0.2">
      <c r="A284" s="15" t="s">
        <v>554</v>
      </c>
      <c r="B284" s="4">
        <v>968</v>
      </c>
      <c r="C284" s="4" t="s">
        <v>89</v>
      </c>
      <c r="D284" s="4" t="s">
        <v>82</v>
      </c>
      <c r="E284" s="4" t="s">
        <v>555</v>
      </c>
      <c r="F284" s="10"/>
      <c r="G284" s="133">
        <f>G285</f>
        <v>140.61600000000001</v>
      </c>
      <c r="H284" s="133">
        <f t="shared" si="109"/>
        <v>140.61600000000001</v>
      </c>
      <c r="I284" s="133">
        <f t="shared" si="109"/>
        <v>140.61600000000001</v>
      </c>
      <c r="J284" s="122">
        <f t="shared" si="105"/>
        <v>100</v>
      </c>
      <c r="K284" s="122">
        <f t="shared" si="106"/>
        <v>100</v>
      </c>
    </row>
    <row r="285" spans="1:11" s="96" customFormat="1" x14ac:dyDescent="0.2">
      <c r="A285" s="79" t="s">
        <v>176</v>
      </c>
      <c r="B285" s="5">
        <v>968</v>
      </c>
      <c r="C285" s="5" t="s">
        <v>89</v>
      </c>
      <c r="D285" s="5" t="s">
        <v>82</v>
      </c>
      <c r="E285" s="5" t="s">
        <v>555</v>
      </c>
      <c r="F285" s="5" t="s">
        <v>126</v>
      </c>
      <c r="G285" s="138">
        <v>140.61600000000001</v>
      </c>
      <c r="H285" s="138">
        <v>140.61600000000001</v>
      </c>
      <c r="I285" s="138">
        <v>140.61600000000001</v>
      </c>
      <c r="J285" s="122">
        <f t="shared" si="105"/>
        <v>100</v>
      </c>
      <c r="K285" s="122">
        <f t="shared" si="106"/>
        <v>100</v>
      </c>
    </row>
    <row r="286" spans="1:11" s="96" customFormat="1" ht="25.5" x14ac:dyDescent="0.2">
      <c r="A286" s="45" t="s">
        <v>177</v>
      </c>
      <c r="B286" s="46">
        <v>969</v>
      </c>
      <c r="C286" s="46"/>
      <c r="D286" s="46"/>
      <c r="E286" s="46"/>
      <c r="F286" s="46"/>
      <c r="G286" s="129">
        <f>G287+G430</f>
        <v>1108751.3394600002</v>
      </c>
      <c r="H286" s="129">
        <f t="shared" ref="H286:I286" si="110">H287+H430</f>
        <v>1119542.4190999998</v>
      </c>
      <c r="I286" s="129">
        <f t="shared" si="110"/>
        <v>1117282.9842299998</v>
      </c>
      <c r="J286" s="122">
        <f t="shared" si="105"/>
        <v>100.76948225146269</v>
      </c>
      <c r="K286" s="122">
        <f t="shared" si="106"/>
        <v>99.798182290241726</v>
      </c>
    </row>
    <row r="287" spans="1:11" s="96" customFormat="1" x14ac:dyDescent="0.2">
      <c r="A287" s="19" t="s">
        <v>128</v>
      </c>
      <c r="B287" s="8">
        <v>969</v>
      </c>
      <c r="C287" s="8" t="s">
        <v>71</v>
      </c>
      <c r="D287" s="8"/>
      <c r="E287" s="8"/>
      <c r="F287" s="8"/>
      <c r="G287" s="141">
        <f>G288+G306+G339+G363+G376+G357</f>
        <v>1107251.3394600002</v>
      </c>
      <c r="H287" s="141">
        <f t="shared" ref="H287:I287" si="111">H288+H306+H339+H363+H376+H357</f>
        <v>1118159.5394599999</v>
      </c>
      <c r="I287" s="141">
        <f t="shared" si="111"/>
        <v>1115900.1045899999</v>
      </c>
      <c r="J287" s="122">
        <f t="shared" si="105"/>
        <v>100.78110225039039</v>
      </c>
      <c r="K287" s="122">
        <f t="shared" si="106"/>
        <v>99.797932692941899</v>
      </c>
    </row>
    <row r="288" spans="1:11" s="93" customFormat="1" x14ac:dyDescent="0.2">
      <c r="A288" s="26" t="s">
        <v>61</v>
      </c>
      <c r="B288" s="7">
        <v>969</v>
      </c>
      <c r="C288" s="7" t="s">
        <v>71</v>
      </c>
      <c r="D288" s="7" t="s">
        <v>67</v>
      </c>
      <c r="E288" s="7"/>
      <c r="F288" s="7"/>
      <c r="G288" s="131">
        <f>G289</f>
        <v>294492.38281000004</v>
      </c>
      <c r="H288" s="131">
        <f t="shared" ref="H288:I289" si="112">H289</f>
        <v>302924.78281</v>
      </c>
      <c r="I288" s="131">
        <f t="shared" si="112"/>
        <v>302506.85390000005</v>
      </c>
      <c r="J288" s="122">
        <f t="shared" si="105"/>
        <v>102.72145276340501</v>
      </c>
      <c r="K288" s="122">
        <f t="shared" si="106"/>
        <v>99.862035418124876</v>
      </c>
    </row>
    <row r="289" spans="1:11" s="86" customFormat="1" ht="25.5" x14ac:dyDescent="0.2">
      <c r="A289" s="33" t="s">
        <v>592</v>
      </c>
      <c r="B289" s="10" t="s">
        <v>162</v>
      </c>
      <c r="C289" s="10" t="s">
        <v>71</v>
      </c>
      <c r="D289" s="10" t="s">
        <v>67</v>
      </c>
      <c r="E289" s="10" t="s">
        <v>243</v>
      </c>
      <c r="F289" s="10"/>
      <c r="G289" s="132">
        <f>G290</f>
        <v>294492.38281000004</v>
      </c>
      <c r="H289" s="132">
        <f t="shared" si="112"/>
        <v>302924.78281</v>
      </c>
      <c r="I289" s="132">
        <f t="shared" si="112"/>
        <v>302506.85390000005</v>
      </c>
      <c r="J289" s="122">
        <f t="shared" si="105"/>
        <v>102.72145276340501</v>
      </c>
      <c r="K289" s="122">
        <f t="shared" si="106"/>
        <v>99.862035418124876</v>
      </c>
    </row>
    <row r="290" spans="1:11" s="88" customFormat="1" ht="27" x14ac:dyDescent="0.2">
      <c r="A290" s="30" t="s">
        <v>367</v>
      </c>
      <c r="B290" s="6" t="s">
        <v>162</v>
      </c>
      <c r="C290" s="6" t="s">
        <v>71</v>
      </c>
      <c r="D290" s="6" t="s">
        <v>67</v>
      </c>
      <c r="E290" s="6" t="s">
        <v>244</v>
      </c>
      <c r="F290" s="6"/>
      <c r="G290" s="139">
        <f>G291+G303</f>
        <v>294492.38281000004</v>
      </c>
      <c r="H290" s="139">
        <f t="shared" ref="H290:I290" si="113">H291+H303</f>
        <v>302924.78281</v>
      </c>
      <c r="I290" s="139">
        <f t="shared" si="113"/>
        <v>302506.85390000005</v>
      </c>
      <c r="J290" s="122">
        <f t="shared" si="105"/>
        <v>102.72145276340501</v>
      </c>
      <c r="K290" s="122">
        <f t="shared" si="106"/>
        <v>99.862035418124876</v>
      </c>
    </row>
    <row r="291" spans="1:11" s="96" customFormat="1" ht="38.25" x14ac:dyDescent="0.2">
      <c r="A291" s="29" t="s">
        <v>245</v>
      </c>
      <c r="B291" s="4">
        <v>969</v>
      </c>
      <c r="C291" s="4" t="s">
        <v>71</v>
      </c>
      <c r="D291" s="4" t="s">
        <v>67</v>
      </c>
      <c r="E291" s="4" t="s">
        <v>246</v>
      </c>
      <c r="F291" s="4"/>
      <c r="G291" s="133">
        <f>G292+G298+G294+G301+G296</f>
        <v>290848.94735000003</v>
      </c>
      <c r="H291" s="133">
        <f t="shared" ref="H291:I291" si="114">H292+H298+H294+H301+H296</f>
        <v>299281.34735</v>
      </c>
      <c r="I291" s="133">
        <f t="shared" si="114"/>
        <v>298863.41844000004</v>
      </c>
      <c r="J291" s="122">
        <f t="shared" si="105"/>
        <v>102.75554412798186</v>
      </c>
      <c r="K291" s="122">
        <f t="shared" si="106"/>
        <v>99.860355844525387</v>
      </c>
    </row>
    <row r="292" spans="1:11" s="93" customFormat="1" ht="38.25" x14ac:dyDescent="0.2">
      <c r="A292" s="20" t="s">
        <v>416</v>
      </c>
      <c r="B292" s="4">
        <v>969</v>
      </c>
      <c r="C292" s="4" t="s">
        <v>71</v>
      </c>
      <c r="D292" s="4" t="s">
        <v>67</v>
      </c>
      <c r="E292" s="4" t="s">
        <v>249</v>
      </c>
      <c r="F292" s="4"/>
      <c r="G292" s="135">
        <f>G293</f>
        <v>147944.38</v>
      </c>
      <c r="H292" s="135">
        <f t="shared" ref="H292:I292" si="115">H293</f>
        <v>156376.78</v>
      </c>
      <c r="I292" s="135">
        <f t="shared" si="115"/>
        <v>156376.78</v>
      </c>
      <c r="J292" s="122">
        <f t="shared" si="105"/>
        <v>105.69970958004622</v>
      </c>
      <c r="K292" s="122">
        <f t="shared" si="106"/>
        <v>100</v>
      </c>
    </row>
    <row r="293" spans="1:11" s="93" customFormat="1" ht="51" x14ac:dyDescent="0.2">
      <c r="A293" s="50" t="s">
        <v>130</v>
      </c>
      <c r="B293" s="5">
        <v>969</v>
      </c>
      <c r="C293" s="5" t="s">
        <v>71</v>
      </c>
      <c r="D293" s="5" t="s">
        <v>67</v>
      </c>
      <c r="E293" s="5" t="s">
        <v>249</v>
      </c>
      <c r="F293" s="5" t="s">
        <v>136</v>
      </c>
      <c r="G293" s="134">
        <v>147944.38</v>
      </c>
      <c r="H293" s="134">
        <v>156376.78</v>
      </c>
      <c r="I293" s="134">
        <v>156376.78</v>
      </c>
      <c r="J293" s="122">
        <f t="shared" si="105"/>
        <v>105.69970958004622</v>
      </c>
      <c r="K293" s="122">
        <f t="shared" si="106"/>
        <v>100</v>
      </c>
    </row>
    <row r="294" spans="1:11" s="93" customFormat="1" ht="76.5" x14ac:dyDescent="0.2">
      <c r="A294" s="29" t="s">
        <v>640</v>
      </c>
      <c r="B294" s="4" t="s">
        <v>162</v>
      </c>
      <c r="C294" s="4" t="s">
        <v>71</v>
      </c>
      <c r="D294" s="4" t="s">
        <v>67</v>
      </c>
      <c r="E294" s="4" t="s">
        <v>406</v>
      </c>
      <c r="F294" s="4"/>
      <c r="G294" s="135">
        <f>G295</f>
        <v>563</v>
      </c>
      <c r="H294" s="135">
        <f t="shared" ref="H294:I294" si="116">H295</f>
        <v>563</v>
      </c>
      <c r="I294" s="135">
        <f t="shared" si="116"/>
        <v>402.99509</v>
      </c>
      <c r="J294" s="122">
        <f t="shared" si="105"/>
        <v>71.579944937833034</v>
      </c>
      <c r="K294" s="122">
        <f t="shared" si="106"/>
        <v>71.579944937833034</v>
      </c>
    </row>
    <row r="295" spans="1:11" s="93" customFormat="1" ht="51" x14ac:dyDescent="0.2">
      <c r="A295" s="50" t="s">
        <v>130</v>
      </c>
      <c r="B295" s="5" t="s">
        <v>162</v>
      </c>
      <c r="C295" s="5" t="s">
        <v>71</v>
      </c>
      <c r="D295" s="5" t="s">
        <v>67</v>
      </c>
      <c r="E295" s="5" t="s">
        <v>406</v>
      </c>
      <c r="F295" s="5" t="s">
        <v>136</v>
      </c>
      <c r="G295" s="134">
        <f>563</f>
        <v>563</v>
      </c>
      <c r="H295" s="134">
        <f>563</f>
        <v>563</v>
      </c>
      <c r="I295" s="134">
        <v>402.99509</v>
      </c>
      <c r="J295" s="122">
        <f t="shared" si="105"/>
        <v>71.579944937833034</v>
      </c>
      <c r="K295" s="122">
        <f t="shared" si="106"/>
        <v>71.579944937833034</v>
      </c>
    </row>
    <row r="296" spans="1:11" s="96" customFormat="1" ht="63.75" x14ac:dyDescent="0.2">
      <c r="A296" s="29" t="s">
        <v>641</v>
      </c>
      <c r="B296" s="4" t="s">
        <v>162</v>
      </c>
      <c r="C296" s="4" t="s">
        <v>71</v>
      </c>
      <c r="D296" s="4" t="s">
        <v>67</v>
      </c>
      <c r="E296" s="4" t="s">
        <v>642</v>
      </c>
      <c r="F296" s="4"/>
      <c r="G296" s="135">
        <f>G297</f>
        <v>428</v>
      </c>
      <c r="H296" s="135">
        <f t="shared" ref="H296:I296" si="117">H297</f>
        <v>428</v>
      </c>
      <c r="I296" s="135">
        <f t="shared" si="117"/>
        <v>170.07599999999999</v>
      </c>
      <c r="J296" s="122">
        <f t="shared" si="105"/>
        <v>39.737383177570088</v>
      </c>
      <c r="K296" s="122">
        <f t="shared" si="106"/>
        <v>39.737383177570088</v>
      </c>
    </row>
    <row r="297" spans="1:11" s="96" customFormat="1" x14ac:dyDescent="0.2">
      <c r="A297" s="13" t="s">
        <v>132</v>
      </c>
      <c r="B297" s="5" t="s">
        <v>162</v>
      </c>
      <c r="C297" s="5" t="s">
        <v>71</v>
      </c>
      <c r="D297" s="5" t="s">
        <v>67</v>
      </c>
      <c r="E297" s="5" t="s">
        <v>642</v>
      </c>
      <c r="F297" s="5" t="s">
        <v>133</v>
      </c>
      <c r="G297" s="134">
        <v>428</v>
      </c>
      <c r="H297" s="134">
        <v>428</v>
      </c>
      <c r="I297" s="134">
        <v>170.07599999999999</v>
      </c>
      <c r="J297" s="122">
        <f t="shared" si="105"/>
        <v>39.737383177570088</v>
      </c>
      <c r="K297" s="122">
        <f t="shared" si="106"/>
        <v>39.737383177570088</v>
      </c>
    </row>
    <row r="298" spans="1:11" s="93" customFormat="1" ht="25.5" x14ac:dyDescent="0.2">
      <c r="A298" s="29" t="s">
        <v>247</v>
      </c>
      <c r="B298" s="4">
        <v>969</v>
      </c>
      <c r="C298" s="4" t="s">
        <v>71</v>
      </c>
      <c r="D298" s="4" t="s">
        <v>67</v>
      </c>
      <c r="E298" s="4" t="s">
        <v>248</v>
      </c>
      <c r="F298" s="4"/>
      <c r="G298" s="133">
        <f>G299+G300</f>
        <v>41554.04952</v>
      </c>
      <c r="H298" s="133">
        <f t="shared" ref="H298:I298" si="118">H299+H300</f>
        <v>41554.04952</v>
      </c>
      <c r="I298" s="133">
        <f t="shared" si="118"/>
        <v>41554.04952</v>
      </c>
      <c r="J298" s="122">
        <f t="shared" si="105"/>
        <v>100</v>
      </c>
      <c r="K298" s="122">
        <f t="shared" si="106"/>
        <v>100</v>
      </c>
    </row>
    <row r="299" spans="1:11" ht="51" x14ac:dyDescent="0.2">
      <c r="A299" s="50" t="s">
        <v>130</v>
      </c>
      <c r="B299" s="5">
        <v>969</v>
      </c>
      <c r="C299" s="5" t="s">
        <v>71</v>
      </c>
      <c r="D299" s="5" t="s">
        <v>67</v>
      </c>
      <c r="E299" s="5" t="s">
        <v>248</v>
      </c>
      <c r="F299" s="5" t="s">
        <v>136</v>
      </c>
      <c r="G299" s="134">
        <v>41536.808140000001</v>
      </c>
      <c r="H299" s="134">
        <v>41536.808140000001</v>
      </c>
      <c r="I299" s="134">
        <v>41536.808140000001</v>
      </c>
      <c r="J299" s="122">
        <f t="shared" si="105"/>
        <v>100</v>
      </c>
      <c r="K299" s="122">
        <f t="shared" si="106"/>
        <v>100</v>
      </c>
    </row>
    <row r="300" spans="1:11" x14ac:dyDescent="0.2">
      <c r="A300" s="13" t="s">
        <v>132</v>
      </c>
      <c r="B300" s="5">
        <v>969</v>
      </c>
      <c r="C300" s="5" t="s">
        <v>71</v>
      </c>
      <c r="D300" s="5" t="s">
        <v>67</v>
      </c>
      <c r="E300" s="5" t="s">
        <v>248</v>
      </c>
      <c r="F300" s="5" t="s">
        <v>133</v>
      </c>
      <c r="G300" s="134">
        <v>17.241379999999999</v>
      </c>
      <c r="H300" s="134">
        <v>17.241379999999999</v>
      </c>
      <c r="I300" s="134">
        <v>17.241379999999999</v>
      </c>
      <c r="J300" s="122">
        <f t="shared" si="105"/>
        <v>100</v>
      </c>
      <c r="K300" s="122">
        <f t="shared" si="106"/>
        <v>100</v>
      </c>
    </row>
    <row r="301" spans="1:11" ht="25.5" x14ac:dyDescent="0.2">
      <c r="A301" s="29" t="s">
        <v>442</v>
      </c>
      <c r="B301" s="4" t="s">
        <v>162</v>
      </c>
      <c r="C301" s="4" t="s">
        <v>71</v>
      </c>
      <c r="D301" s="4" t="s">
        <v>67</v>
      </c>
      <c r="E301" s="4" t="s">
        <v>441</v>
      </c>
      <c r="F301" s="4"/>
      <c r="G301" s="135">
        <f>G302</f>
        <v>100359.51783</v>
      </c>
      <c r="H301" s="135">
        <f t="shared" ref="H301:I301" si="119">H302</f>
        <v>100359.51783</v>
      </c>
      <c r="I301" s="135">
        <f t="shared" si="119"/>
        <v>100359.51783</v>
      </c>
      <c r="J301" s="122">
        <f t="shared" si="105"/>
        <v>100</v>
      </c>
      <c r="K301" s="122">
        <f t="shared" si="106"/>
        <v>100</v>
      </c>
    </row>
    <row r="302" spans="1:11" ht="51" x14ac:dyDescent="0.2">
      <c r="A302" s="50" t="s">
        <v>130</v>
      </c>
      <c r="B302" s="5" t="s">
        <v>162</v>
      </c>
      <c r="C302" s="5" t="s">
        <v>71</v>
      </c>
      <c r="D302" s="5" t="s">
        <v>67</v>
      </c>
      <c r="E302" s="5" t="s">
        <v>643</v>
      </c>
      <c r="F302" s="5" t="s">
        <v>136</v>
      </c>
      <c r="G302" s="134">
        <v>100359.51783</v>
      </c>
      <c r="H302" s="134">
        <v>100359.51783</v>
      </c>
      <c r="I302" s="134">
        <v>100359.51783</v>
      </c>
      <c r="J302" s="122">
        <f t="shared" si="105"/>
        <v>100</v>
      </c>
      <c r="K302" s="122">
        <f t="shared" si="106"/>
        <v>100</v>
      </c>
    </row>
    <row r="303" spans="1:11" ht="25.5" x14ac:dyDescent="0.2">
      <c r="A303" s="28" t="s">
        <v>604</v>
      </c>
      <c r="B303" s="5" t="s">
        <v>162</v>
      </c>
      <c r="C303" s="4" t="s">
        <v>71</v>
      </c>
      <c r="D303" s="4" t="s">
        <v>67</v>
      </c>
      <c r="E303" s="4" t="s">
        <v>605</v>
      </c>
      <c r="F303" s="4"/>
      <c r="G303" s="133">
        <f>G304</f>
        <v>3643.4354600000001</v>
      </c>
      <c r="H303" s="133">
        <f t="shared" ref="H303:I304" si="120">H304</f>
        <v>3643.4354600000001</v>
      </c>
      <c r="I303" s="133">
        <f t="shared" si="120"/>
        <v>3643.4354600000001</v>
      </c>
      <c r="J303" s="122">
        <f t="shared" si="105"/>
        <v>100</v>
      </c>
      <c r="K303" s="122">
        <f t="shared" si="106"/>
        <v>100</v>
      </c>
    </row>
    <row r="304" spans="1:11" ht="63.75" x14ac:dyDescent="0.2">
      <c r="A304" s="29" t="s">
        <v>175</v>
      </c>
      <c r="B304" s="4" t="s">
        <v>162</v>
      </c>
      <c r="C304" s="4" t="s">
        <v>71</v>
      </c>
      <c r="D304" s="4" t="s">
        <v>67</v>
      </c>
      <c r="E304" s="4" t="s">
        <v>600</v>
      </c>
      <c r="F304" s="4"/>
      <c r="G304" s="135">
        <f>G305</f>
        <v>3643.4354600000001</v>
      </c>
      <c r="H304" s="135">
        <f t="shared" si="120"/>
        <v>3643.4354600000001</v>
      </c>
      <c r="I304" s="135">
        <f t="shared" si="120"/>
        <v>3643.4354600000001</v>
      </c>
      <c r="J304" s="122">
        <f t="shared" si="105"/>
        <v>100</v>
      </c>
      <c r="K304" s="122">
        <f t="shared" si="106"/>
        <v>100</v>
      </c>
    </row>
    <row r="305" spans="1:11" x14ac:dyDescent="0.2">
      <c r="A305" s="13" t="s">
        <v>132</v>
      </c>
      <c r="B305" s="5" t="s">
        <v>162</v>
      </c>
      <c r="C305" s="5" t="s">
        <v>71</v>
      </c>
      <c r="D305" s="5" t="s">
        <v>67</v>
      </c>
      <c r="E305" s="5" t="s">
        <v>600</v>
      </c>
      <c r="F305" s="5" t="s">
        <v>133</v>
      </c>
      <c r="G305" s="138">
        <v>3643.4354600000001</v>
      </c>
      <c r="H305" s="138">
        <v>3643.4354600000001</v>
      </c>
      <c r="I305" s="138">
        <v>3643.4354600000001</v>
      </c>
      <c r="J305" s="122">
        <f t="shared" si="105"/>
        <v>100</v>
      </c>
      <c r="K305" s="122">
        <f t="shared" si="106"/>
        <v>100</v>
      </c>
    </row>
    <row r="306" spans="1:11" s="93" customFormat="1" x14ac:dyDescent="0.2">
      <c r="A306" s="21" t="s">
        <v>62</v>
      </c>
      <c r="B306" s="7">
        <v>969</v>
      </c>
      <c r="C306" s="7" t="s">
        <v>71</v>
      </c>
      <c r="D306" s="7" t="s">
        <v>69</v>
      </c>
      <c r="E306" s="7"/>
      <c r="F306" s="7"/>
      <c r="G306" s="131">
        <f>G307</f>
        <v>670804.68568999995</v>
      </c>
      <c r="H306" s="131">
        <f t="shared" ref="H306:I307" si="121">H307</f>
        <v>672434.18568999995</v>
      </c>
      <c r="I306" s="131">
        <f t="shared" si="121"/>
        <v>670649.9482199999</v>
      </c>
      <c r="J306" s="122">
        <f t="shared" si="105"/>
        <v>99.976932559759788</v>
      </c>
      <c r="K306" s="122">
        <f t="shared" si="106"/>
        <v>99.734659910520591</v>
      </c>
    </row>
    <row r="307" spans="1:11" s="93" customFormat="1" ht="25.5" x14ac:dyDescent="0.2">
      <c r="A307" s="33" t="s">
        <v>592</v>
      </c>
      <c r="B307" s="6">
        <v>969</v>
      </c>
      <c r="C307" s="6" t="s">
        <v>71</v>
      </c>
      <c r="D307" s="6" t="s">
        <v>69</v>
      </c>
      <c r="E307" s="10" t="s">
        <v>243</v>
      </c>
      <c r="F307" s="6"/>
      <c r="G307" s="132">
        <f>G308</f>
        <v>670804.68568999995</v>
      </c>
      <c r="H307" s="132">
        <f t="shared" si="121"/>
        <v>672434.18568999995</v>
      </c>
      <c r="I307" s="132">
        <f t="shared" si="121"/>
        <v>670649.9482199999</v>
      </c>
      <c r="J307" s="122">
        <f t="shared" si="105"/>
        <v>99.976932559759788</v>
      </c>
      <c r="K307" s="122">
        <f t="shared" si="106"/>
        <v>99.734659910520591</v>
      </c>
    </row>
    <row r="308" spans="1:11" s="93" customFormat="1" ht="27" x14ac:dyDescent="0.2">
      <c r="A308" s="30" t="s">
        <v>368</v>
      </c>
      <c r="B308" s="6">
        <v>969</v>
      </c>
      <c r="C308" s="6" t="s">
        <v>71</v>
      </c>
      <c r="D308" s="6" t="s">
        <v>69</v>
      </c>
      <c r="E308" s="6" t="s">
        <v>250</v>
      </c>
      <c r="F308" s="6"/>
      <c r="G308" s="139">
        <f>G309+G331+G333+G336</f>
        <v>670804.68568999995</v>
      </c>
      <c r="H308" s="139">
        <f t="shared" ref="H308:I308" si="122">H309+H331+H333+H336</f>
        <v>672434.18568999995</v>
      </c>
      <c r="I308" s="139">
        <f t="shared" si="122"/>
        <v>670649.9482199999</v>
      </c>
      <c r="J308" s="122">
        <f t="shared" si="105"/>
        <v>99.976932559759788</v>
      </c>
      <c r="K308" s="122">
        <f t="shared" si="106"/>
        <v>99.734659910520591</v>
      </c>
    </row>
    <row r="309" spans="1:11" s="93" customFormat="1" ht="25.5" x14ac:dyDescent="0.2">
      <c r="A309" s="29" t="s">
        <v>255</v>
      </c>
      <c r="B309" s="4" t="s">
        <v>162</v>
      </c>
      <c r="C309" s="4" t="s">
        <v>71</v>
      </c>
      <c r="D309" s="4" t="s">
        <v>69</v>
      </c>
      <c r="E309" s="4" t="s">
        <v>252</v>
      </c>
      <c r="F309" s="4"/>
      <c r="G309" s="133">
        <f>G316+G327+G325+G313+G323+G310+G329+G321+G314+G319</f>
        <v>661882.47901999997</v>
      </c>
      <c r="H309" s="133">
        <f t="shared" ref="H309:I309" si="123">H316+H327+H325+H313+H323+H310+H329+H321+H314+H319</f>
        <v>663511.97901999997</v>
      </c>
      <c r="I309" s="133">
        <f t="shared" si="123"/>
        <v>662241.53486999997</v>
      </c>
      <c r="J309" s="122">
        <f t="shared" si="105"/>
        <v>100.05424767407828</v>
      </c>
      <c r="K309" s="122">
        <f t="shared" si="106"/>
        <v>99.808527322765684</v>
      </c>
    </row>
    <row r="310" spans="1:11" ht="63.75" x14ac:dyDescent="0.2">
      <c r="A310" s="15" t="s">
        <v>170</v>
      </c>
      <c r="B310" s="4" t="s">
        <v>162</v>
      </c>
      <c r="C310" s="4" t="s">
        <v>71</v>
      </c>
      <c r="D310" s="4" t="s">
        <v>69</v>
      </c>
      <c r="E310" s="4" t="s">
        <v>256</v>
      </c>
      <c r="F310" s="4"/>
      <c r="G310" s="135">
        <f>G311</f>
        <v>312500.28999999998</v>
      </c>
      <c r="H310" s="135">
        <f t="shared" ref="H310:I310" si="124">H311</f>
        <v>314129.78999999998</v>
      </c>
      <c r="I310" s="135">
        <f t="shared" si="124"/>
        <v>314129.78999999998</v>
      </c>
      <c r="J310" s="122">
        <f t="shared" si="105"/>
        <v>100.52143951610412</v>
      </c>
      <c r="K310" s="122">
        <f t="shared" si="106"/>
        <v>100</v>
      </c>
    </row>
    <row r="311" spans="1:11" ht="51" x14ac:dyDescent="0.2">
      <c r="A311" s="50" t="s">
        <v>130</v>
      </c>
      <c r="B311" s="5" t="s">
        <v>162</v>
      </c>
      <c r="C311" s="5" t="s">
        <v>71</v>
      </c>
      <c r="D311" s="5" t="s">
        <v>69</v>
      </c>
      <c r="E311" s="5" t="s">
        <v>256</v>
      </c>
      <c r="F311" s="5" t="s">
        <v>136</v>
      </c>
      <c r="G311" s="134">
        <v>312500.28999999998</v>
      </c>
      <c r="H311" s="134">
        <v>314129.78999999998</v>
      </c>
      <c r="I311" s="134">
        <v>314129.78999999998</v>
      </c>
      <c r="J311" s="122">
        <f t="shared" si="105"/>
        <v>100.52143951610412</v>
      </c>
      <c r="K311" s="122">
        <f t="shared" si="106"/>
        <v>100</v>
      </c>
    </row>
    <row r="312" spans="1:11" ht="63.75" x14ac:dyDescent="0.2">
      <c r="A312" s="29" t="s">
        <v>414</v>
      </c>
      <c r="B312" s="4" t="s">
        <v>162</v>
      </c>
      <c r="C312" s="4" t="s">
        <v>71</v>
      </c>
      <c r="D312" s="4" t="s">
        <v>69</v>
      </c>
      <c r="E312" s="4" t="s">
        <v>257</v>
      </c>
      <c r="F312" s="4"/>
      <c r="G312" s="135">
        <f>G313</f>
        <v>5374.4</v>
      </c>
      <c r="H312" s="135">
        <f t="shared" ref="H312:I312" si="125">H313</f>
        <v>5374.4</v>
      </c>
      <c r="I312" s="135">
        <f t="shared" si="125"/>
        <v>5262.1172100000003</v>
      </c>
      <c r="J312" s="122">
        <f t="shared" si="105"/>
        <v>97.910784645727915</v>
      </c>
      <c r="K312" s="122">
        <f t="shared" si="106"/>
        <v>97.910784645727915</v>
      </c>
    </row>
    <row r="313" spans="1:11" s="39" customFormat="1" x14ac:dyDescent="0.2">
      <c r="A313" s="13" t="s">
        <v>132</v>
      </c>
      <c r="B313" s="5" t="s">
        <v>162</v>
      </c>
      <c r="C313" s="5" t="s">
        <v>71</v>
      </c>
      <c r="D313" s="5" t="s">
        <v>69</v>
      </c>
      <c r="E313" s="5" t="s">
        <v>257</v>
      </c>
      <c r="F313" s="5" t="s">
        <v>133</v>
      </c>
      <c r="G313" s="134">
        <v>5374.4</v>
      </c>
      <c r="H313" s="134">
        <v>5374.4</v>
      </c>
      <c r="I313" s="134">
        <v>5262.1172100000003</v>
      </c>
      <c r="J313" s="122">
        <f t="shared" si="105"/>
        <v>97.910784645727915</v>
      </c>
      <c r="K313" s="122">
        <f t="shared" si="106"/>
        <v>97.910784645727915</v>
      </c>
    </row>
    <row r="314" spans="1:11" ht="38.25" x14ac:dyDescent="0.2">
      <c r="A314" s="29" t="s">
        <v>644</v>
      </c>
      <c r="B314" s="4" t="s">
        <v>162</v>
      </c>
      <c r="C314" s="4" t="s">
        <v>71</v>
      </c>
      <c r="D314" s="4" t="s">
        <v>69</v>
      </c>
      <c r="E314" s="4" t="s">
        <v>645</v>
      </c>
      <c r="F314" s="4"/>
      <c r="G314" s="135">
        <f>G315</f>
        <v>2846</v>
      </c>
      <c r="H314" s="135">
        <f t="shared" ref="H314:I314" si="126">H315</f>
        <v>2846</v>
      </c>
      <c r="I314" s="135">
        <f t="shared" si="126"/>
        <v>2846</v>
      </c>
      <c r="J314" s="122">
        <f t="shared" si="105"/>
        <v>100</v>
      </c>
      <c r="K314" s="122">
        <f t="shared" si="106"/>
        <v>100</v>
      </c>
    </row>
    <row r="315" spans="1:11" ht="51" x14ac:dyDescent="0.2">
      <c r="A315" s="50" t="s">
        <v>130</v>
      </c>
      <c r="B315" s="5" t="s">
        <v>162</v>
      </c>
      <c r="C315" s="5" t="s">
        <v>71</v>
      </c>
      <c r="D315" s="5" t="s">
        <v>69</v>
      </c>
      <c r="E315" s="5" t="s">
        <v>646</v>
      </c>
      <c r="F315" s="5" t="s">
        <v>136</v>
      </c>
      <c r="G315" s="134">
        <v>2846</v>
      </c>
      <c r="H315" s="134">
        <v>2846</v>
      </c>
      <c r="I315" s="134">
        <v>2846</v>
      </c>
      <c r="J315" s="122">
        <f t="shared" si="105"/>
        <v>100</v>
      </c>
      <c r="K315" s="122">
        <f t="shared" si="106"/>
        <v>100</v>
      </c>
    </row>
    <row r="316" spans="1:11" ht="38.25" x14ac:dyDescent="0.2">
      <c r="A316" s="22" t="s">
        <v>253</v>
      </c>
      <c r="B316" s="4" t="s">
        <v>162</v>
      </c>
      <c r="C316" s="4" t="s">
        <v>71</v>
      </c>
      <c r="D316" s="4" t="s">
        <v>69</v>
      </c>
      <c r="E316" s="4" t="s">
        <v>254</v>
      </c>
      <c r="F316" s="4"/>
      <c r="G316" s="133">
        <f>G317+G318</f>
        <v>80176.738859999998</v>
      </c>
      <c r="H316" s="133">
        <f t="shared" ref="H316:I316" si="127">H317+H318</f>
        <v>80176.738859999998</v>
      </c>
      <c r="I316" s="133">
        <f t="shared" si="127"/>
        <v>80176.738859999998</v>
      </c>
      <c r="J316" s="122">
        <f t="shared" si="105"/>
        <v>100</v>
      </c>
      <c r="K316" s="122">
        <f t="shared" si="106"/>
        <v>100</v>
      </c>
    </row>
    <row r="317" spans="1:11" ht="51" x14ac:dyDescent="0.2">
      <c r="A317" s="50" t="s">
        <v>130</v>
      </c>
      <c r="B317" s="5" t="s">
        <v>162</v>
      </c>
      <c r="C317" s="5" t="s">
        <v>71</v>
      </c>
      <c r="D317" s="5" t="s">
        <v>69</v>
      </c>
      <c r="E317" s="5" t="s">
        <v>254</v>
      </c>
      <c r="F317" s="5" t="s">
        <v>136</v>
      </c>
      <c r="G317" s="134">
        <v>80090.531959999993</v>
      </c>
      <c r="H317" s="134">
        <v>80090.531959999993</v>
      </c>
      <c r="I317" s="134">
        <v>80090.531959999993</v>
      </c>
      <c r="J317" s="122">
        <f t="shared" si="105"/>
        <v>100</v>
      </c>
      <c r="K317" s="122">
        <f t="shared" si="106"/>
        <v>100</v>
      </c>
    </row>
    <row r="318" spans="1:11" x14ac:dyDescent="0.2">
      <c r="A318" s="13" t="s">
        <v>132</v>
      </c>
      <c r="B318" s="5" t="s">
        <v>162</v>
      </c>
      <c r="C318" s="5" t="s">
        <v>71</v>
      </c>
      <c r="D318" s="5" t="s">
        <v>69</v>
      </c>
      <c r="E318" s="5" t="s">
        <v>254</v>
      </c>
      <c r="F318" s="5" t="s">
        <v>133</v>
      </c>
      <c r="G318" s="134">
        <v>86.206900000000005</v>
      </c>
      <c r="H318" s="134">
        <v>86.206900000000005</v>
      </c>
      <c r="I318" s="134">
        <v>86.206900000000005</v>
      </c>
      <c r="J318" s="122">
        <f t="shared" si="105"/>
        <v>100</v>
      </c>
      <c r="K318" s="122">
        <f t="shared" si="106"/>
        <v>100</v>
      </c>
    </row>
    <row r="319" spans="1:11" ht="114.75" x14ac:dyDescent="0.2">
      <c r="A319" s="29" t="s">
        <v>647</v>
      </c>
      <c r="B319" s="4" t="s">
        <v>162</v>
      </c>
      <c r="C319" s="4" t="s">
        <v>71</v>
      </c>
      <c r="D319" s="4" t="s">
        <v>69</v>
      </c>
      <c r="E319" s="4" t="s">
        <v>648</v>
      </c>
      <c r="F319" s="4"/>
      <c r="G319" s="133">
        <f>G320</f>
        <v>585.9</v>
      </c>
      <c r="H319" s="133">
        <f t="shared" ref="H319:I319" si="128">H320</f>
        <v>585.9</v>
      </c>
      <c r="I319" s="133">
        <f t="shared" si="128"/>
        <v>570.46196999999995</v>
      </c>
      <c r="J319" s="122">
        <f t="shared" si="105"/>
        <v>97.365074244751654</v>
      </c>
      <c r="K319" s="122">
        <f t="shared" si="106"/>
        <v>97.365074244751654</v>
      </c>
    </row>
    <row r="320" spans="1:11" x14ac:dyDescent="0.2">
      <c r="A320" s="13" t="s">
        <v>132</v>
      </c>
      <c r="B320" s="5" t="s">
        <v>162</v>
      </c>
      <c r="C320" s="5" t="s">
        <v>71</v>
      </c>
      <c r="D320" s="5" t="s">
        <v>69</v>
      </c>
      <c r="E320" s="5" t="s">
        <v>648</v>
      </c>
      <c r="F320" s="5" t="s">
        <v>133</v>
      </c>
      <c r="G320" s="138">
        <v>585.9</v>
      </c>
      <c r="H320" s="138">
        <v>585.9</v>
      </c>
      <c r="I320" s="138">
        <v>570.46196999999995</v>
      </c>
      <c r="J320" s="122">
        <f t="shared" si="105"/>
        <v>97.365074244751654</v>
      </c>
      <c r="K320" s="122">
        <f t="shared" si="106"/>
        <v>97.365074244751654</v>
      </c>
    </row>
    <row r="321" spans="1:11" ht="76.5" x14ac:dyDescent="0.2">
      <c r="A321" s="29" t="s">
        <v>649</v>
      </c>
      <c r="B321" s="4" t="s">
        <v>162</v>
      </c>
      <c r="C321" s="4" t="s">
        <v>71</v>
      </c>
      <c r="D321" s="4" t="s">
        <v>69</v>
      </c>
      <c r="E321" s="4" t="s">
        <v>650</v>
      </c>
      <c r="F321" s="4"/>
      <c r="G321" s="133">
        <f>G322</f>
        <v>52828.1</v>
      </c>
      <c r="H321" s="133">
        <f t="shared" ref="H321:I321" si="129">H322</f>
        <v>52828.1</v>
      </c>
      <c r="I321" s="133">
        <f t="shared" si="129"/>
        <v>51964.063670000003</v>
      </c>
      <c r="J321" s="122">
        <f t="shared" si="105"/>
        <v>98.364437997959428</v>
      </c>
      <c r="K321" s="122">
        <f t="shared" si="106"/>
        <v>98.364437997959428</v>
      </c>
    </row>
    <row r="322" spans="1:11" x14ac:dyDescent="0.2">
      <c r="A322" s="13" t="s">
        <v>132</v>
      </c>
      <c r="B322" s="5" t="s">
        <v>162</v>
      </c>
      <c r="C322" s="5" t="s">
        <v>71</v>
      </c>
      <c r="D322" s="5" t="s">
        <v>69</v>
      </c>
      <c r="E322" s="5" t="s">
        <v>650</v>
      </c>
      <c r="F322" s="5" t="s">
        <v>133</v>
      </c>
      <c r="G322" s="138">
        <v>52828.1</v>
      </c>
      <c r="H322" s="138">
        <v>52828.1</v>
      </c>
      <c r="I322" s="138">
        <v>51964.063670000003</v>
      </c>
      <c r="J322" s="122">
        <f t="shared" si="105"/>
        <v>98.364437997959428</v>
      </c>
      <c r="K322" s="122">
        <f t="shared" si="106"/>
        <v>98.364437997959428</v>
      </c>
    </row>
    <row r="323" spans="1:11" ht="51" x14ac:dyDescent="0.2">
      <c r="A323" s="99" t="s">
        <v>411</v>
      </c>
      <c r="B323" s="4">
        <v>969</v>
      </c>
      <c r="C323" s="4" t="s">
        <v>71</v>
      </c>
      <c r="D323" s="4" t="s">
        <v>69</v>
      </c>
      <c r="E323" s="4" t="s">
        <v>313</v>
      </c>
      <c r="F323" s="4"/>
      <c r="G323" s="135">
        <f>G324</f>
        <v>29649.200000000001</v>
      </c>
      <c r="H323" s="135">
        <f t="shared" ref="H323:I323" si="130">H324</f>
        <v>29649.200000000001</v>
      </c>
      <c r="I323" s="135">
        <f t="shared" si="130"/>
        <v>29596.632000000001</v>
      </c>
      <c r="J323" s="122">
        <f t="shared" si="105"/>
        <v>99.822700106579603</v>
      </c>
      <c r="K323" s="122">
        <f t="shared" si="106"/>
        <v>99.822700106579603</v>
      </c>
    </row>
    <row r="324" spans="1:11" s="39" customFormat="1" x14ac:dyDescent="0.2">
      <c r="A324" s="13" t="s">
        <v>132</v>
      </c>
      <c r="B324" s="5">
        <v>969</v>
      </c>
      <c r="C324" s="5" t="s">
        <v>71</v>
      </c>
      <c r="D324" s="5" t="s">
        <v>69</v>
      </c>
      <c r="E324" s="5" t="s">
        <v>313</v>
      </c>
      <c r="F324" s="5" t="s">
        <v>133</v>
      </c>
      <c r="G324" s="134">
        <v>29649.200000000001</v>
      </c>
      <c r="H324" s="134">
        <v>29649.200000000001</v>
      </c>
      <c r="I324" s="134">
        <v>29596.632000000001</v>
      </c>
      <c r="J324" s="122">
        <f t="shared" si="105"/>
        <v>99.822700106579603</v>
      </c>
      <c r="K324" s="122">
        <f t="shared" si="106"/>
        <v>99.822700106579603</v>
      </c>
    </row>
    <row r="325" spans="1:11" ht="51" x14ac:dyDescent="0.2">
      <c r="A325" s="29" t="s">
        <v>410</v>
      </c>
      <c r="B325" s="4" t="s">
        <v>162</v>
      </c>
      <c r="C325" s="4" t="s">
        <v>71</v>
      </c>
      <c r="D325" s="4" t="s">
        <v>69</v>
      </c>
      <c r="E325" s="4" t="s">
        <v>359</v>
      </c>
      <c r="F325" s="4"/>
      <c r="G325" s="135">
        <f>G326</f>
        <v>153929.25816</v>
      </c>
      <c r="H325" s="135">
        <f t="shared" ref="H325:I325" si="131">H326</f>
        <v>153929.25816</v>
      </c>
      <c r="I325" s="135">
        <f t="shared" si="131"/>
        <v>153929.25816</v>
      </c>
      <c r="J325" s="122">
        <f t="shared" si="105"/>
        <v>100</v>
      </c>
      <c r="K325" s="122">
        <f t="shared" si="106"/>
        <v>100</v>
      </c>
    </row>
    <row r="326" spans="1:11" ht="51" x14ac:dyDescent="0.2">
      <c r="A326" s="24" t="s">
        <v>130</v>
      </c>
      <c r="B326" s="5">
        <v>969</v>
      </c>
      <c r="C326" s="5" t="s">
        <v>71</v>
      </c>
      <c r="D326" s="5" t="s">
        <v>69</v>
      </c>
      <c r="E326" s="5" t="s">
        <v>359</v>
      </c>
      <c r="F326" s="5" t="s">
        <v>136</v>
      </c>
      <c r="G326" s="134">
        <v>153929.25816</v>
      </c>
      <c r="H326" s="134">
        <v>153929.25816</v>
      </c>
      <c r="I326" s="134">
        <v>153929.25816</v>
      </c>
      <c r="J326" s="122">
        <f t="shared" si="105"/>
        <v>100</v>
      </c>
      <c r="K326" s="122">
        <f t="shared" si="106"/>
        <v>100</v>
      </c>
    </row>
    <row r="327" spans="1:11" s="39" customFormat="1" ht="38.25" x14ac:dyDescent="0.2">
      <c r="A327" s="15" t="s">
        <v>408</v>
      </c>
      <c r="B327" s="4" t="s">
        <v>162</v>
      </c>
      <c r="C327" s="4" t="s">
        <v>71</v>
      </c>
      <c r="D327" s="4" t="s">
        <v>69</v>
      </c>
      <c r="E327" s="4" t="s">
        <v>465</v>
      </c>
      <c r="F327" s="4"/>
      <c r="G327" s="135">
        <f>G328</f>
        <v>23466.2</v>
      </c>
      <c r="H327" s="135">
        <f t="shared" ref="H327:I327" si="132">H328</f>
        <v>23466.2</v>
      </c>
      <c r="I327" s="135">
        <f t="shared" si="132"/>
        <v>23251.098000000002</v>
      </c>
      <c r="J327" s="122">
        <f t="shared" si="105"/>
        <v>99.083353930333857</v>
      </c>
      <c r="K327" s="122">
        <f t="shared" si="106"/>
        <v>99.083353930333857</v>
      </c>
    </row>
    <row r="328" spans="1:11" x14ac:dyDescent="0.2">
      <c r="A328" s="13" t="s">
        <v>132</v>
      </c>
      <c r="B328" s="5" t="s">
        <v>162</v>
      </c>
      <c r="C328" s="5" t="s">
        <v>71</v>
      </c>
      <c r="D328" s="5" t="s">
        <v>69</v>
      </c>
      <c r="E328" s="5" t="s">
        <v>465</v>
      </c>
      <c r="F328" s="68" t="s">
        <v>133</v>
      </c>
      <c r="G328" s="134">
        <v>23466.2</v>
      </c>
      <c r="H328" s="134">
        <v>23466.2</v>
      </c>
      <c r="I328" s="134">
        <v>23251.098000000002</v>
      </c>
      <c r="J328" s="122">
        <f t="shared" si="105"/>
        <v>99.083353930333857</v>
      </c>
      <c r="K328" s="122">
        <f t="shared" si="106"/>
        <v>99.083353930333857</v>
      </c>
    </row>
    <row r="329" spans="1:11" ht="102" x14ac:dyDescent="0.2">
      <c r="A329" s="99" t="s">
        <v>537</v>
      </c>
      <c r="B329" s="4" t="s">
        <v>162</v>
      </c>
      <c r="C329" s="4" t="s">
        <v>71</v>
      </c>
      <c r="D329" s="4" t="s">
        <v>69</v>
      </c>
      <c r="E329" s="4" t="s">
        <v>536</v>
      </c>
      <c r="F329" s="91"/>
      <c r="G329" s="135">
        <f>G330</f>
        <v>526.39200000000005</v>
      </c>
      <c r="H329" s="135">
        <f t="shared" ref="H329:I329" si="133">H330</f>
        <v>526.39200000000005</v>
      </c>
      <c r="I329" s="135">
        <f t="shared" si="133"/>
        <v>515.375</v>
      </c>
      <c r="J329" s="122">
        <f t="shared" si="105"/>
        <v>97.907073055821499</v>
      </c>
      <c r="K329" s="122">
        <f t="shared" si="106"/>
        <v>97.907073055821499</v>
      </c>
    </row>
    <row r="330" spans="1:11" x14ac:dyDescent="0.2">
      <c r="A330" s="13" t="s">
        <v>132</v>
      </c>
      <c r="B330" s="5" t="s">
        <v>162</v>
      </c>
      <c r="C330" s="5" t="s">
        <v>71</v>
      </c>
      <c r="D330" s="5" t="s">
        <v>69</v>
      </c>
      <c r="E330" s="5" t="s">
        <v>536</v>
      </c>
      <c r="F330" s="68" t="s">
        <v>133</v>
      </c>
      <c r="G330" s="134">
        <v>526.39200000000005</v>
      </c>
      <c r="H330" s="134">
        <v>526.39200000000005</v>
      </c>
      <c r="I330" s="134">
        <v>515.375</v>
      </c>
      <c r="J330" s="122">
        <f t="shared" si="105"/>
        <v>97.907073055821499</v>
      </c>
      <c r="K330" s="122">
        <f t="shared" si="106"/>
        <v>97.907073055821499</v>
      </c>
    </row>
    <row r="331" spans="1:11" ht="51" x14ac:dyDescent="0.2">
      <c r="A331" s="99" t="s">
        <v>430</v>
      </c>
      <c r="B331" s="4" t="s">
        <v>162</v>
      </c>
      <c r="C331" s="4" t="s">
        <v>71</v>
      </c>
      <c r="D331" s="4" t="s">
        <v>69</v>
      </c>
      <c r="E331" s="4" t="s">
        <v>651</v>
      </c>
      <c r="F331" s="4"/>
      <c r="G331" s="135">
        <f>G332</f>
        <v>4382.3999999999996</v>
      </c>
      <c r="H331" s="135">
        <f t="shared" ref="H331:I331" si="134">H332</f>
        <v>4382.3999999999996</v>
      </c>
      <c r="I331" s="135">
        <f t="shared" si="134"/>
        <v>3868.6066799999999</v>
      </c>
      <c r="J331" s="122">
        <f t="shared" si="105"/>
        <v>88.275983023001103</v>
      </c>
      <c r="K331" s="122">
        <f t="shared" si="106"/>
        <v>88.275983023001103</v>
      </c>
    </row>
    <row r="332" spans="1:11" x14ac:dyDescent="0.2">
      <c r="A332" s="13" t="s">
        <v>132</v>
      </c>
      <c r="B332" s="5" t="s">
        <v>162</v>
      </c>
      <c r="C332" s="5" t="s">
        <v>71</v>
      </c>
      <c r="D332" s="5" t="s">
        <v>69</v>
      </c>
      <c r="E332" s="5" t="s">
        <v>651</v>
      </c>
      <c r="F332" s="5" t="s">
        <v>133</v>
      </c>
      <c r="G332" s="134">
        <v>4382.3999999999996</v>
      </c>
      <c r="H332" s="134">
        <v>4382.3999999999996</v>
      </c>
      <c r="I332" s="134">
        <v>3868.6066799999999</v>
      </c>
      <c r="J332" s="122">
        <f t="shared" si="105"/>
        <v>88.275983023001103</v>
      </c>
      <c r="K332" s="122">
        <f t="shared" si="106"/>
        <v>88.275983023001103</v>
      </c>
    </row>
    <row r="333" spans="1:11" ht="38.25" x14ac:dyDescent="0.2">
      <c r="A333" s="15" t="s">
        <v>398</v>
      </c>
      <c r="B333" s="4" t="s">
        <v>162</v>
      </c>
      <c r="C333" s="4" t="s">
        <v>71</v>
      </c>
      <c r="D333" s="4" t="s">
        <v>69</v>
      </c>
      <c r="E333" s="4" t="s">
        <v>395</v>
      </c>
      <c r="F333" s="4"/>
      <c r="G333" s="135">
        <f>G334</f>
        <v>374.37311999999997</v>
      </c>
      <c r="H333" s="135">
        <f t="shared" ref="H333:I334" si="135">H334</f>
        <v>374.37311999999997</v>
      </c>
      <c r="I333" s="135">
        <f t="shared" si="135"/>
        <v>374.37311999999997</v>
      </c>
      <c r="J333" s="122">
        <f t="shared" si="105"/>
        <v>100</v>
      </c>
      <c r="K333" s="122">
        <f t="shared" si="106"/>
        <v>100</v>
      </c>
    </row>
    <row r="334" spans="1:11" s="97" customFormat="1" ht="25.5" x14ac:dyDescent="0.2">
      <c r="A334" s="15" t="s">
        <v>397</v>
      </c>
      <c r="B334" s="4" t="s">
        <v>162</v>
      </c>
      <c r="C334" s="4" t="s">
        <v>71</v>
      </c>
      <c r="D334" s="4" t="s">
        <v>69</v>
      </c>
      <c r="E334" s="4" t="s">
        <v>396</v>
      </c>
      <c r="F334" s="4"/>
      <c r="G334" s="135">
        <f>G335</f>
        <v>374.37311999999997</v>
      </c>
      <c r="H334" s="135">
        <f t="shared" si="135"/>
        <v>374.37311999999997</v>
      </c>
      <c r="I334" s="135">
        <f t="shared" si="135"/>
        <v>374.37311999999997</v>
      </c>
      <c r="J334" s="122">
        <f t="shared" si="105"/>
        <v>100</v>
      </c>
      <c r="K334" s="122">
        <f t="shared" si="106"/>
        <v>100</v>
      </c>
    </row>
    <row r="335" spans="1:11" s="96" customFormat="1" x14ac:dyDescent="0.2">
      <c r="A335" s="13" t="s">
        <v>132</v>
      </c>
      <c r="B335" s="5" t="s">
        <v>162</v>
      </c>
      <c r="C335" s="5" t="s">
        <v>71</v>
      </c>
      <c r="D335" s="5" t="s">
        <v>69</v>
      </c>
      <c r="E335" s="5" t="s">
        <v>396</v>
      </c>
      <c r="F335" s="5" t="s">
        <v>133</v>
      </c>
      <c r="G335" s="134">
        <v>374.37311999999997</v>
      </c>
      <c r="H335" s="134">
        <v>374.37311999999997</v>
      </c>
      <c r="I335" s="134">
        <v>374.37311999999997</v>
      </c>
      <c r="J335" s="122">
        <f t="shared" si="105"/>
        <v>100</v>
      </c>
      <c r="K335" s="122">
        <f t="shared" si="106"/>
        <v>100</v>
      </c>
    </row>
    <row r="336" spans="1:11" s="96" customFormat="1" ht="25.5" x14ac:dyDescent="0.2">
      <c r="A336" s="28" t="s">
        <v>17</v>
      </c>
      <c r="B336" s="5" t="s">
        <v>162</v>
      </c>
      <c r="C336" s="4" t="s">
        <v>71</v>
      </c>
      <c r="D336" s="4" t="s">
        <v>69</v>
      </c>
      <c r="E336" s="4" t="s">
        <v>18</v>
      </c>
      <c r="F336" s="5"/>
      <c r="G336" s="133">
        <f>G337</f>
        <v>4165.4335499999997</v>
      </c>
      <c r="H336" s="133">
        <f t="shared" ref="H336:I337" si="136">H337</f>
        <v>4165.4335499999997</v>
      </c>
      <c r="I336" s="133">
        <f t="shared" si="136"/>
        <v>4165.4335499999997</v>
      </c>
      <c r="J336" s="122">
        <f t="shared" si="105"/>
        <v>100</v>
      </c>
      <c r="K336" s="122">
        <f t="shared" si="106"/>
        <v>100</v>
      </c>
    </row>
    <row r="337" spans="1:11" s="93" customFormat="1" ht="63.75" x14ac:dyDescent="0.2">
      <c r="A337" s="29" t="s">
        <v>175</v>
      </c>
      <c r="B337" s="4" t="s">
        <v>162</v>
      </c>
      <c r="C337" s="4" t="s">
        <v>71</v>
      </c>
      <c r="D337" s="4" t="s">
        <v>69</v>
      </c>
      <c r="E337" s="4" t="s">
        <v>19</v>
      </c>
      <c r="F337" s="4"/>
      <c r="G337" s="135">
        <f>G338</f>
        <v>4165.4335499999997</v>
      </c>
      <c r="H337" s="135">
        <f t="shared" si="136"/>
        <v>4165.4335499999997</v>
      </c>
      <c r="I337" s="135">
        <f t="shared" si="136"/>
        <v>4165.4335499999997</v>
      </c>
      <c r="J337" s="122">
        <f t="shared" ref="J337:J400" si="137">I337/G337*100</f>
        <v>100</v>
      </c>
      <c r="K337" s="122">
        <f t="shared" ref="K337:K400" si="138">I337/H337*100</f>
        <v>100</v>
      </c>
    </row>
    <row r="338" spans="1:11" s="112" customFormat="1" ht="13.5" x14ac:dyDescent="0.25">
      <c r="A338" s="13" t="s">
        <v>132</v>
      </c>
      <c r="B338" s="5" t="s">
        <v>162</v>
      </c>
      <c r="C338" s="5" t="s">
        <v>71</v>
      </c>
      <c r="D338" s="5" t="s">
        <v>69</v>
      </c>
      <c r="E338" s="5" t="s">
        <v>19</v>
      </c>
      <c r="F338" s="5" t="s">
        <v>133</v>
      </c>
      <c r="G338" s="134">
        <v>4165.4335499999997</v>
      </c>
      <c r="H338" s="134">
        <v>4165.4335499999997</v>
      </c>
      <c r="I338" s="134">
        <v>4165.4335499999997</v>
      </c>
      <c r="J338" s="122">
        <f t="shared" si="137"/>
        <v>100</v>
      </c>
      <c r="K338" s="122">
        <f t="shared" si="138"/>
        <v>100</v>
      </c>
    </row>
    <row r="339" spans="1:11" s="96" customFormat="1" x14ac:dyDescent="0.2">
      <c r="A339" s="21" t="s">
        <v>288</v>
      </c>
      <c r="B339" s="7">
        <v>969</v>
      </c>
      <c r="C339" s="7" t="s">
        <v>71</v>
      </c>
      <c r="D339" s="7" t="s">
        <v>82</v>
      </c>
      <c r="E339" s="7"/>
      <c r="F339" s="7"/>
      <c r="G339" s="131">
        <f>G345+G340</f>
        <v>76112.398539999995</v>
      </c>
      <c r="H339" s="131">
        <f t="shared" ref="H339:I339" si="139">H345+H340</f>
        <v>76112.398539999995</v>
      </c>
      <c r="I339" s="131">
        <f t="shared" si="139"/>
        <v>76112.398539999995</v>
      </c>
      <c r="J339" s="122">
        <f t="shared" si="137"/>
        <v>100</v>
      </c>
      <c r="K339" s="122">
        <f t="shared" si="138"/>
        <v>100</v>
      </c>
    </row>
    <row r="340" spans="1:11" s="96" customFormat="1" ht="38.25" x14ac:dyDescent="0.2">
      <c r="A340" s="103" t="s">
        <v>577</v>
      </c>
      <c r="B340" s="5" t="s">
        <v>162</v>
      </c>
      <c r="C340" s="102" t="s">
        <v>71</v>
      </c>
      <c r="D340" s="102" t="s">
        <v>82</v>
      </c>
      <c r="E340" s="102" t="s">
        <v>427</v>
      </c>
      <c r="F340" s="102"/>
      <c r="G340" s="136">
        <f>G341</f>
        <v>5</v>
      </c>
      <c r="H340" s="136">
        <f t="shared" ref="H340:I342" si="140">H341</f>
        <v>5</v>
      </c>
      <c r="I340" s="136">
        <f t="shared" si="140"/>
        <v>5</v>
      </c>
      <c r="J340" s="122">
        <f t="shared" si="137"/>
        <v>100</v>
      </c>
      <c r="K340" s="122">
        <f t="shared" si="138"/>
        <v>100</v>
      </c>
    </row>
    <row r="341" spans="1:11" s="93" customFormat="1" ht="25.5" x14ac:dyDescent="0.2">
      <c r="A341" s="98" t="s">
        <v>635</v>
      </c>
      <c r="B341" s="5" t="s">
        <v>162</v>
      </c>
      <c r="C341" s="91" t="s">
        <v>71</v>
      </c>
      <c r="D341" s="91" t="s">
        <v>82</v>
      </c>
      <c r="E341" s="91" t="s">
        <v>428</v>
      </c>
      <c r="F341" s="102"/>
      <c r="G341" s="134">
        <f>G342</f>
        <v>5</v>
      </c>
      <c r="H341" s="134">
        <f t="shared" si="140"/>
        <v>5</v>
      </c>
      <c r="I341" s="134">
        <f t="shared" si="140"/>
        <v>5</v>
      </c>
      <c r="J341" s="122">
        <f t="shared" si="137"/>
        <v>100</v>
      </c>
      <c r="K341" s="122">
        <f t="shared" si="138"/>
        <v>100</v>
      </c>
    </row>
    <row r="342" spans="1:11" ht="38.25" x14ac:dyDescent="0.2">
      <c r="A342" s="98" t="s">
        <v>636</v>
      </c>
      <c r="B342" s="5" t="s">
        <v>162</v>
      </c>
      <c r="C342" s="91" t="s">
        <v>71</v>
      </c>
      <c r="D342" s="91" t="s">
        <v>82</v>
      </c>
      <c r="E342" s="91" t="s">
        <v>637</v>
      </c>
      <c r="F342" s="102"/>
      <c r="G342" s="134">
        <f>G343</f>
        <v>5</v>
      </c>
      <c r="H342" s="134">
        <f t="shared" si="140"/>
        <v>5</v>
      </c>
      <c r="I342" s="134">
        <f t="shared" si="140"/>
        <v>5</v>
      </c>
      <c r="J342" s="122">
        <f t="shared" si="137"/>
        <v>100</v>
      </c>
      <c r="K342" s="122">
        <f t="shared" si="138"/>
        <v>100</v>
      </c>
    </row>
    <row r="343" spans="1:11" x14ac:dyDescent="0.2">
      <c r="A343" s="13" t="s">
        <v>402</v>
      </c>
      <c r="B343" s="5" t="s">
        <v>162</v>
      </c>
      <c r="C343" s="68" t="s">
        <v>71</v>
      </c>
      <c r="D343" s="68" t="s">
        <v>82</v>
      </c>
      <c r="E343" s="68" t="s">
        <v>637</v>
      </c>
      <c r="F343" s="68" t="s">
        <v>144</v>
      </c>
      <c r="G343" s="134">
        <v>5</v>
      </c>
      <c r="H343" s="134">
        <v>5</v>
      </c>
      <c r="I343" s="134">
        <v>5</v>
      </c>
      <c r="J343" s="122">
        <f t="shared" si="137"/>
        <v>100</v>
      </c>
      <c r="K343" s="122">
        <f t="shared" si="138"/>
        <v>100</v>
      </c>
    </row>
    <row r="344" spans="1:11" ht="25.5" x14ac:dyDescent="0.2">
      <c r="A344" s="33" t="s">
        <v>592</v>
      </c>
      <c r="B344" s="10" t="s">
        <v>162</v>
      </c>
      <c r="C344" s="10" t="s">
        <v>71</v>
      </c>
      <c r="D344" s="10" t="s">
        <v>82</v>
      </c>
      <c r="E344" s="10" t="s">
        <v>243</v>
      </c>
      <c r="F344" s="10"/>
      <c r="G344" s="132">
        <f>G345</f>
        <v>76107.398539999995</v>
      </c>
      <c r="H344" s="132">
        <f t="shared" ref="H344:I345" si="141">H345</f>
        <v>76107.398539999995</v>
      </c>
      <c r="I344" s="132">
        <f t="shared" si="141"/>
        <v>76107.398539999995</v>
      </c>
      <c r="J344" s="122">
        <f t="shared" si="137"/>
        <v>100</v>
      </c>
      <c r="K344" s="122">
        <f t="shared" si="138"/>
        <v>100</v>
      </c>
    </row>
    <row r="345" spans="1:11" ht="27" x14ac:dyDescent="0.2">
      <c r="A345" s="30" t="s">
        <v>369</v>
      </c>
      <c r="B345" s="6">
        <v>969</v>
      </c>
      <c r="C345" s="6" t="s">
        <v>71</v>
      </c>
      <c r="D345" s="6" t="s">
        <v>82</v>
      </c>
      <c r="E345" s="6" t="s">
        <v>258</v>
      </c>
      <c r="F345" s="6"/>
      <c r="G345" s="139">
        <f>G346</f>
        <v>76107.398539999995</v>
      </c>
      <c r="H345" s="139">
        <f t="shared" si="141"/>
        <v>76107.398539999995</v>
      </c>
      <c r="I345" s="139">
        <f t="shared" si="141"/>
        <v>76107.398539999995</v>
      </c>
      <c r="J345" s="122">
        <f t="shared" si="137"/>
        <v>100</v>
      </c>
      <c r="K345" s="122">
        <f t="shared" si="138"/>
        <v>100</v>
      </c>
    </row>
    <row r="346" spans="1:11" ht="38.25" x14ac:dyDescent="0.2">
      <c r="A346" s="29" t="s">
        <v>251</v>
      </c>
      <c r="B346" s="4" t="s">
        <v>162</v>
      </c>
      <c r="C346" s="4" t="s">
        <v>71</v>
      </c>
      <c r="D346" s="4" t="s">
        <v>82</v>
      </c>
      <c r="E346" s="4" t="s">
        <v>259</v>
      </c>
      <c r="F346" s="4"/>
      <c r="G346" s="133">
        <f>G347+G351+G354</f>
        <v>76107.398539999995</v>
      </c>
      <c r="H346" s="133">
        <f t="shared" ref="H346:I346" si="142">H347+H351+H354</f>
        <v>76107.398539999995</v>
      </c>
      <c r="I346" s="133">
        <f t="shared" si="142"/>
        <v>76107.398539999995</v>
      </c>
      <c r="J346" s="122">
        <f t="shared" si="137"/>
        <v>100</v>
      </c>
      <c r="K346" s="122">
        <f t="shared" si="138"/>
        <v>100</v>
      </c>
    </row>
    <row r="347" spans="1:11" ht="38.25" x14ac:dyDescent="0.2">
      <c r="A347" s="29" t="s">
        <v>260</v>
      </c>
      <c r="B347" s="4" t="s">
        <v>162</v>
      </c>
      <c r="C347" s="4" t="s">
        <v>71</v>
      </c>
      <c r="D347" s="4" t="s">
        <v>82</v>
      </c>
      <c r="E347" s="4" t="s">
        <v>261</v>
      </c>
      <c r="F347" s="4"/>
      <c r="G347" s="133">
        <f>G348+G349+G350</f>
        <v>16775.874029999999</v>
      </c>
      <c r="H347" s="133">
        <f t="shared" ref="H347:I347" si="143">H348+H349+H350</f>
        <v>16775.874029999999</v>
      </c>
      <c r="I347" s="133">
        <f t="shared" si="143"/>
        <v>16775.874029999999</v>
      </c>
      <c r="J347" s="122">
        <f t="shared" si="137"/>
        <v>100</v>
      </c>
      <c r="K347" s="122">
        <f t="shared" si="138"/>
        <v>100</v>
      </c>
    </row>
    <row r="348" spans="1:11" ht="51" x14ac:dyDescent="0.2">
      <c r="A348" s="24" t="s">
        <v>130</v>
      </c>
      <c r="B348" s="5">
        <v>969</v>
      </c>
      <c r="C348" s="5" t="s">
        <v>71</v>
      </c>
      <c r="D348" s="5" t="s">
        <v>82</v>
      </c>
      <c r="E348" s="5" t="s">
        <v>261</v>
      </c>
      <c r="F348" s="5" t="s">
        <v>136</v>
      </c>
      <c r="G348" s="142">
        <v>4100.7891499999996</v>
      </c>
      <c r="H348" s="142">
        <v>4100.7891499999996</v>
      </c>
      <c r="I348" s="142">
        <v>4100.7891499999996</v>
      </c>
      <c r="J348" s="122">
        <f t="shared" si="137"/>
        <v>100</v>
      </c>
      <c r="K348" s="122">
        <f t="shared" si="138"/>
        <v>100</v>
      </c>
    </row>
    <row r="349" spans="1:11" ht="51" x14ac:dyDescent="0.2">
      <c r="A349" s="13" t="s">
        <v>131</v>
      </c>
      <c r="B349" s="5">
        <v>969</v>
      </c>
      <c r="C349" s="5" t="s">
        <v>71</v>
      </c>
      <c r="D349" s="5" t="s">
        <v>82</v>
      </c>
      <c r="E349" s="5" t="s">
        <v>261</v>
      </c>
      <c r="F349" s="5" t="s">
        <v>135</v>
      </c>
      <c r="G349" s="142">
        <v>9864.2848799999992</v>
      </c>
      <c r="H349" s="142">
        <v>9864.2848799999992</v>
      </c>
      <c r="I349" s="142">
        <v>9864.2848799999992</v>
      </c>
      <c r="J349" s="122">
        <f t="shared" si="137"/>
        <v>100</v>
      </c>
      <c r="K349" s="122">
        <f t="shared" si="138"/>
        <v>100</v>
      </c>
    </row>
    <row r="350" spans="1:11" x14ac:dyDescent="0.2">
      <c r="A350" s="34" t="s">
        <v>402</v>
      </c>
      <c r="B350" s="5">
        <v>969</v>
      </c>
      <c r="C350" s="5" t="s">
        <v>71</v>
      </c>
      <c r="D350" s="5" t="s">
        <v>82</v>
      </c>
      <c r="E350" s="5" t="s">
        <v>261</v>
      </c>
      <c r="F350" s="5" t="s">
        <v>144</v>
      </c>
      <c r="G350" s="142">
        <v>2810.8</v>
      </c>
      <c r="H350" s="142">
        <v>2810.8</v>
      </c>
      <c r="I350" s="142">
        <v>2810.8</v>
      </c>
      <c r="J350" s="122">
        <f t="shared" si="137"/>
        <v>100</v>
      </c>
      <c r="K350" s="122">
        <f t="shared" si="138"/>
        <v>100</v>
      </c>
    </row>
    <row r="351" spans="1:11" s="39" customFormat="1" ht="38.25" x14ac:dyDescent="0.2">
      <c r="A351" s="15" t="s">
        <v>171</v>
      </c>
      <c r="B351" s="4">
        <v>969</v>
      </c>
      <c r="C351" s="4" t="s">
        <v>71</v>
      </c>
      <c r="D351" s="4" t="s">
        <v>82</v>
      </c>
      <c r="E351" s="4" t="s">
        <v>343</v>
      </c>
      <c r="F351" s="4"/>
      <c r="G351" s="135">
        <f>G352+G353</f>
        <v>29918.400000000001</v>
      </c>
      <c r="H351" s="135">
        <f t="shared" ref="H351:I351" si="144">H352+H353</f>
        <v>29918.400000000001</v>
      </c>
      <c r="I351" s="135">
        <f t="shared" si="144"/>
        <v>29918.400000000001</v>
      </c>
      <c r="J351" s="122">
        <f t="shared" si="137"/>
        <v>100</v>
      </c>
      <c r="K351" s="122">
        <f t="shared" si="138"/>
        <v>100</v>
      </c>
    </row>
    <row r="352" spans="1:11" ht="51" x14ac:dyDescent="0.2">
      <c r="A352" s="24" t="s">
        <v>130</v>
      </c>
      <c r="B352" s="5">
        <v>969</v>
      </c>
      <c r="C352" s="5" t="s">
        <v>71</v>
      </c>
      <c r="D352" s="5" t="s">
        <v>82</v>
      </c>
      <c r="E352" s="5" t="s">
        <v>343</v>
      </c>
      <c r="F352" s="5" t="s">
        <v>136</v>
      </c>
      <c r="G352" s="134">
        <v>6796.5</v>
      </c>
      <c r="H352" s="134">
        <v>6796.5</v>
      </c>
      <c r="I352" s="134">
        <v>6796.5</v>
      </c>
      <c r="J352" s="122">
        <f t="shared" si="137"/>
        <v>100</v>
      </c>
      <c r="K352" s="122">
        <f t="shared" si="138"/>
        <v>100</v>
      </c>
    </row>
    <row r="353" spans="1:11" ht="51" x14ac:dyDescent="0.2">
      <c r="A353" s="13" t="s">
        <v>131</v>
      </c>
      <c r="B353" s="5">
        <v>969</v>
      </c>
      <c r="C353" s="5" t="s">
        <v>71</v>
      </c>
      <c r="D353" s="5" t="s">
        <v>82</v>
      </c>
      <c r="E353" s="5" t="s">
        <v>343</v>
      </c>
      <c r="F353" s="5" t="s">
        <v>135</v>
      </c>
      <c r="G353" s="134">
        <v>23121.9</v>
      </c>
      <c r="H353" s="134">
        <v>23121.9</v>
      </c>
      <c r="I353" s="134">
        <v>23121.9</v>
      </c>
      <c r="J353" s="122">
        <f t="shared" si="137"/>
        <v>100</v>
      </c>
      <c r="K353" s="122">
        <f t="shared" si="138"/>
        <v>100</v>
      </c>
    </row>
    <row r="354" spans="1:11" ht="25.5" x14ac:dyDescent="0.2">
      <c r="A354" s="29" t="s">
        <v>442</v>
      </c>
      <c r="B354" s="5" t="s">
        <v>162</v>
      </c>
      <c r="C354" s="5" t="s">
        <v>71</v>
      </c>
      <c r="D354" s="5" t="s">
        <v>82</v>
      </c>
      <c r="E354" s="4" t="s">
        <v>497</v>
      </c>
      <c r="F354" s="4"/>
      <c r="G354" s="135">
        <f>G355+G356</f>
        <v>29413.124510000001</v>
      </c>
      <c r="H354" s="135">
        <f t="shared" ref="H354:I354" si="145">H355+H356</f>
        <v>29413.124510000001</v>
      </c>
      <c r="I354" s="135">
        <f t="shared" si="145"/>
        <v>29413.124510000001</v>
      </c>
      <c r="J354" s="122">
        <f t="shared" si="137"/>
        <v>100</v>
      </c>
      <c r="K354" s="122">
        <f t="shared" si="138"/>
        <v>100</v>
      </c>
    </row>
    <row r="355" spans="1:11" ht="40.5" customHeight="1" x14ac:dyDescent="0.2">
      <c r="A355" s="24" t="s">
        <v>130</v>
      </c>
      <c r="B355" s="5" t="s">
        <v>162</v>
      </c>
      <c r="C355" s="5" t="s">
        <v>71</v>
      </c>
      <c r="D355" s="5" t="s">
        <v>82</v>
      </c>
      <c r="E355" s="5" t="s">
        <v>497</v>
      </c>
      <c r="F355" s="5" t="s">
        <v>136</v>
      </c>
      <c r="G355" s="134">
        <v>9396.7500799999998</v>
      </c>
      <c r="H355" s="134">
        <v>9396.7500799999998</v>
      </c>
      <c r="I355" s="134">
        <v>9396.7500799999998</v>
      </c>
      <c r="J355" s="122">
        <f t="shared" si="137"/>
        <v>100</v>
      </c>
      <c r="K355" s="122">
        <f t="shared" si="138"/>
        <v>100</v>
      </c>
    </row>
    <row r="356" spans="1:11" ht="51" x14ac:dyDescent="0.2">
      <c r="A356" s="13" t="s">
        <v>131</v>
      </c>
      <c r="B356" s="5" t="s">
        <v>162</v>
      </c>
      <c r="C356" s="5" t="s">
        <v>71</v>
      </c>
      <c r="D356" s="5" t="s">
        <v>82</v>
      </c>
      <c r="E356" s="5" t="s">
        <v>497</v>
      </c>
      <c r="F356" s="5" t="s">
        <v>135</v>
      </c>
      <c r="G356" s="134">
        <v>20016.37443</v>
      </c>
      <c r="H356" s="134">
        <v>20016.37443</v>
      </c>
      <c r="I356" s="134">
        <v>20016.37443</v>
      </c>
      <c r="J356" s="122">
        <f t="shared" si="137"/>
        <v>100</v>
      </c>
      <c r="K356" s="122">
        <f t="shared" si="138"/>
        <v>100</v>
      </c>
    </row>
    <row r="357" spans="1:11" ht="40.5" customHeight="1" x14ac:dyDescent="0.2">
      <c r="A357" s="21" t="s">
        <v>57</v>
      </c>
      <c r="B357" s="67">
        <v>969</v>
      </c>
      <c r="C357" s="67" t="s">
        <v>71</v>
      </c>
      <c r="D357" s="67" t="s">
        <v>72</v>
      </c>
      <c r="E357" s="21"/>
      <c r="F357" s="21"/>
      <c r="G357" s="131">
        <f>G358</f>
        <v>536.92499999999995</v>
      </c>
      <c r="H357" s="131">
        <f t="shared" ref="H357:I358" si="146">H358</f>
        <v>536.92499999999995</v>
      </c>
      <c r="I357" s="131">
        <f t="shared" si="146"/>
        <v>536.92499999999995</v>
      </c>
      <c r="J357" s="122">
        <f t="shared" si="137"/>
        <v>100</v>
      </c>
      <c r="K357" s="122">
        <f t="shared" si="138"/>
        <v>100</v>
      </c>
    </row>
    <row r="358" spans="1:11" ht="25.5" x14ac:dyDescent="0.2">
      <c r="A358" s="33" t="s">
        <v>592</v>
      </c>
      <c r="B358" s="10" t="s">
        <v>162</v>
      </c>
      <c r="C358" s="10" t="s">
        <v>71</v>
      </c>
      <c r="D358" s="10" t="s">
        <v>72</v>
      </c>
      <c r="E358" s="10" t="s">
        <v>243</v>
      </c>
      <c r="F358" s="10"/>
      <c r="G358" s="132">
        <f>G359</f>
        <v>536.92499999999995</v>
      </c>
      <c r="H358" s="132">
        <f t="shared" si="146"/>
        <v>536.92499999999995</v>
      </c>
      <c r="I358" s="132">
        <f t="shared" si="146"/>
        <v>536.92499999999995</v>
      </c>
      <c r="J358" s="122">
        <f t="shared" si="137"/>
        <v>100</v>
      </c>
      <c r="K358" s="122">
        <f t="shared" si="138"/>
        <v>100</v>
      </c>
    </row>
    <row r="359" spans="1:11" ht="27" x14ac:dyDescent="0.2">
      <c r="A359" s="30" t="s">
        <v>368</v>
      </c>
      <c r="B359" s="6" t="s">
        <v>162</v>
      </c>
      <c r="C359" s="6" t="s">
        <v>71</v>
      </c>
      <c r="D359" s="6" t="s">
        <v>72</v>
      </c>
      <c r="E359" s="6" t="s">
        <v>250</v>
      </c>
      <c r="F359" s="6"/>
      <c r="G359" s="139">
        <f>G361</f>
        <v>536.92499999999995</v>
      </c>
      <c r="H359" s="139">
        <f t="shared" ref="H359:I359" si="147">H361</f>
        <v>536.92499999999995</v>
      </c>
      <c r="I359" s="139">
        <f t="shared" si="147"/>
        <v>536.92499999999995</v>
      </c>
      <c r="J359" s="122">
        <f t="shared" si="137"/>
        <v>100</v>
      </c>
      <c r="K359" s="122">
        <f t="shared" si="138"/>
        <v>100</v>
      </c>
    </row>
    <row r="360" spans="1:11" ht="25.5" x14ac:dyDescent="0.2">
      <c r="A360" s="29" t="s">
        <v>255</v>
      </c>
      <c r="B360" s="4" t="s">
        <v>162</v>
      </c>
      <c r="C360" s="4" t="s">
        <v>71</v>
      </c>
      <c r="D360" s="4" t="s">
        <v>72</v>
      </c>
      <c r="E360" s="4" t="s">
        <v>252</v>
      </c>
      <c r="F360" s="4"/>
      <c r="G360" s="133">
        <f>G361</f>
        <v>536.92499999999995</v>
      </c>
      <c r="H360" s="133">
        <f t="shared" ref="H360:I361" si="148">H361</f>
        <v>536.92499999999995</v>
      </c>
      <c r="I360" s="133">
        <f t="shared" si="148"/>
        <v>536.92499999999995</v>
      </c>
      <c r="J360" s="122">
        <f t="shared" si="137"/>
        <v>100</v>
      </c>
      <c r="K360" s="122">
        <f t="shared" si="138"/>
        <v>100</v>
      </c>
    </row>
    <row r="361" spans="1:11" ht="38.25" x14ac:dyDescent="0.2">
      <c r="A361" s="98" t="s">
        <v>409</v>
      </c>
      <c r="B361" s="4" t="s">
        <v>162</v>
      </c>
      <c r="C361" s="4" t="s">
        <v>71</v>
      </c>
      <c r="D361" s="4" t="s">
        <v>72</v>
      </c>
      <c r="E361" s="4" t="s">
        <v>58</v>
      </c>
      <c r="F361" s="4"/>
      <c r="G361" s="135">
        <f>G362</f>
        <v>536.92499999999995</v>
      </c>
      <c r="H361" s="135">
        <f t="shared" si="148"/>
        <v>536.92499999999995</v>
      </c>
      <c r="I361" s="135">
        <f t="shared" si="148"/>
        <v>536.92499999999995</v>
      </c>
      <c r="J361" s="122">
        <f t="shared" si="137"/>
        <v>100</v>
      </c>
      <c r="K361" s="122">
        <f t="shared" si="138"/>
        <v>100</v>
      </c>
    </row>
    <row r="362" spans="1:11" x14ac:dyDescent="0.2">
      <c r="A362" s="24" t="s">
        <v>132</v>
      </c>
      <c r="B362" s="5" t="s">
        <v>162</v>
      </c>
      <c r="C362" s="5" t="s">
        <v>71</v>
      </c>
      <c r="D362" s="5" t="s">
        <v>72</v>
      </c>
      <c r="E362" s="5" t="s">
        <v>58</v>
      </c>
      <c r="F362" s="5" t="s">
        <v>133</v>
      </c>
      <c r="G362" s="134">
        <v>536.92499999999995</v>
      </c>
      <c r="H362" s="134">
        <v>536.92499999999995</v>
      </c>
      <c r="I362" s="134">
        <v>536.92499999999995</v>
      </c>
      <c r="J362" s="122">
        <f t="shared" si="137"/>
        <v>100</v>
      </c>
      <c r="K362" s="122">
        <f t="shared" si="138"/>
        <v>100</v>
      </c>
    </row>
    <row r="363" spans="1:11" x14ac:dyDescent="0.2">
      <c r="A363" s="21" t="s">
        <v>86</v>
      </c>
      <c r="B363" s="7">
        <v>969</v>
      </c>
      <c r="C363" s="7" t="s">
        <v>71</v>
      </c>
      <c r="D363" s="7" t="s">
        <v>71</v>
      </c>
      <c r="E363" s="7"/>
      <c r="F363" s="7"/>
      <c r="G363" s="131">
        <f>G364</f>
        <v>9743.1408999999985</v>
      </c>
      <c r="H363" s="131">
        <f t="shared" ref="H363:I365" si="149">H364</f>
        <v>9743.1408999999985</v>
      </c>
      <c r="I363" s="131">
        <f t="shared" si="149"/>
        <v>9731.5220999999983</v>
      </c>
      <c r="J363" s="122">
        <f t="shared" si="137"/>
        <v>99.880748927689226</v>
      </c>
      <c r="K363" s="122">
        <f t="shared" si="138"/>
        <v>99.880748927689226</v>
      </c>
    </row>
    <row r="364" spans="1:11" s="39" customFormat="1" ht="25.5" x14ac:dyDescent="0.2">
      <c r="A364" s="33" t="s">
        <v>592</v>
      </c>
      <c r="B364" s="10" t="s">
        <v>162</v>
      </c>
      <c r="C364" s="10" t="s">
        <v>71</v>
      </c>
      <c r="D364" s="10" t="s">
        <v>71</v>
      </c>
      <c r="E364" s="10" t="s">
        <v>262</v>
      </c>
      <c r="F364" s="10"/>
      <c r="G364" s="132">
        <f>G365</f>
        <v>9743.1408999999985</v>
      </c>
      <c r="H364" s="132">
        <f t="shared" si="149"/>
        <v>9743.1408999999985</v>
      </c>
      <c r="I364" s="132">
        <f t="shared" si="149"/>
        <v>9731.5220999999983</v>
      </c>
      <c r="J364" s="122">
        <f t="shared" si="137"/>
        <v>99.880748927689226</v>
      </c>
      <c r="K364" s="122">
        <f t="shared" si="138"/>
        <v>99.880748927689226</v>
      </c>
    </row>
    <row r="365" spans="1:11" ht="13.5" x14ac:dyDescent="0.2">
      <c r="A365" s="30" t="s">
        <v>370</v>
      </c>
      <c r="B365" s="6">
        <v>969</v>
      </c>
      <c r="C365" s="6" t="s">
        <v>71</v>
      </c>
      <c r="D365" s="6" t="s">
        <v>71</v>
      </c>
      <c r="E365" s="6" t="s">
        <v>263</v>
      </c>
      <c r="F365" s="6"/>
      <c r="G365" s="139">
        <f>G366</f>
        <v>9743.1408999999985</v>
      </c>
      <c r="H365" s="139">
        <f t="shared" si="149"/>
        <v>9743.1408999999985</v>
      </c>
      <c r="I365" s="139">
        <f t="shared" si="149"/>
        <v>9731.5220999999983</v>
      </c>
      <c r="J365" s="122">
        <f t="shared" si="137"/>
        <v>99.880748927689226</v>
      </c>
      <c r="K365" s="122">
        <f t="shared" si="138"/>
        <v>99.880748927689226</v>
      </c>
    </row>
    <row r="366" spans="1:11" ht="25.5" x14ac:dyDescent="0.2">
      <c r="A366" s="29" t="s">
        <v>264</v>
      </c>
      <c r="B366" s="4" t="s">
        <v>162</v>
      </c>
      <c r="C366" s="4" t="s">
        <v>71</v>
      </c>
      <c r="D366" s="4" t="s">
        <v>71</v>
      </c>
      <c r="E366" s="4" t="s">
        <v>265</v>
      </c>
      <c r="F366" s="10"/>
      <c r="G366" s="133">
        <f>G367+G370+G373</f>
        <v>9743.1408999999985</v>
      </c>
      <c r="H366" s="133">
        <f t="shared" ref="H366:I366" si="150">H367+H370+H373</f>
        <v>9743.1408999999985</v>
      </c>
      <c r="I366" s="133">
        <f t="shared" si="150"/>
        <v>9731.5220999999983</v>
      </c>
      <c r="J366" s="122">
        <f t="shared" si="137"/>
        <v>99.880748927689226</v>
      </c>
      <c r="K366" s="122">
        <f t="shared" si="138"/>
        <v>99.880748927689226</v>
      </c>
    </row>
    <row r="367" spans="1:11" ht="114.75" x14ac:dyDescent="0.2">
      <c r="A367" s="22" t="s">
        <v>413</v>
      </c>
      <c r="B367" s="4" t="s">
        <v>162</v>
      </c>
      <c r="C367" s="4" t="s">
        <v>71</v>
      </c>
      <c r="D367" s="4" t="s">
        <v>71</v>
      </c>
      <c r="E367" s="4" t="s">
        <v>266</v>
      </c>
      <c r="F367" s="4"/>
      <c r="G367" s="135">
        <f>SUM(G368:G369)</f>
        <v>3567.0562</v>
      </c>
      <c r="H367" s="135">
        <f t="shared" ref="H367:I367" si="151">SUM(H368:H369)</f>
        <v>3567.0562</v>
      </c>
      <c r="I367" s="135">
        <f t="shared" si="151"/>
        <v>3555.6374000000001</v>
      </c>
      <c r="J367" s="122">
        <f t="shared" si="137"/>
        <v>99.679881690678158</v>
      </c>
      <c r="K367" s="122">
        <f t="shared" si="138"/>
        <v>99.679881690678158</v>
      </c>
    </row>
    <row r="368" spans="1:11" ht="25.5" x14ac:dyDescent="0.2">
      <c r="A368" s="13" t="s">
        <v>21</v>
      </c>
      <c r="B368" s="5">
        <v>969</v>
      </c>
      <c r="C368" s="5" t="s">
        <v>71</v>
      </c>
      <c r="D368" s="5" t="s">
        <v>71</v>
      </c>
      <c r="E368" s="5" t="s">
        <v>266</v>
      </c>
      <c r="F368" s="5" t="s">
        <v>22</v>
      </c>
      <c r="G368" s="134">
        <v>1495.8628000000001</v>
      </c>
      <c r="H368" s="134">
        <v>1495.8628000000001</v>
      </c>
      <c r="I368" s="134">
        <v>1484.444</v>
      </c>
      <c r="J368" s="122">
        <f t="shared" si="137"/>
        <v>99.236641221374029</v>
      </c>
      <c r="K368" s="122">
        <f t="shared" si="138"/>
        <v>99.236641221374029</v>
      </c>
    </row>
    <row r="369" spans="1:11" x14ac:dyDescent="0.2">
      <c r="A369" s="24" t="s">
        <v>132</v>
      </c>
      <c r="B369" s="5">
        <v>969</v>
      </c>
      <c r="C369" s="5" t="s">
        <v>71</v>
      </c>
      <c r="D369" s="5" t="s">
        <v>71</v>
      </c>
      <c r="E369" s="5" t="s">
        <v>266</v>
      </c>
      <c r="F369" s="5" t="s">
        <v>133</v>
      </c>
      <c r="G369" s="134">
        <f>1902.096+169.0974</f>
        <v>2071.1934000000001</v>
      </c>
      <c r="H369" s="134">
        <f t="shared" ref="H369:I369" si="152">1902.096+169.0974</f>
        <v>2071.1934000000001</v>
      </c>
      <c r="I369" s="134">
        <f t="shared" si="152"/>
        <v>2071.1934000000001</v>
      </c>
      <c r="J369" s="122">
        <f t="shared" si="137"/>
        <v>100</v>
      </c>
      <c r="K369" s="122">
        <f t="shared" si="138"/>
        <v>100</v>
      </c>
    </row>
    <row r="370" spans="1:11" ht="25.5" x14ac:dyDescent="0.2">
      <c r="A370" s="15" t="s">
        <v>289</v>
      </c>
      <c r="B370" s="4">
        <v>969</v>
      </c>
      <c r="C370" s="4" t="s">
        <v>71</v>
      </c>
      <c r="D370" s="4" t="s">
        <v>71</v>
      </c>
      <c r="E370" s="4" t="s">
        <v>267</v>
      </c>
      <c r="F370" s="4"/>
      <c r="G370" s="135">
        <f>SUM(G371:G372)</f>
        <v>6122.5846999999994</v>
      </c>
      <c r="H370" s="135">
        <f t="shared" ref="H370:I370" si="153">SUM(H371:H372)</f>
        <v>6122.5846999999994</v>
      </c>
      <c r="I370" s="135">
        <f t="shared" si="153"/>
        <v>6122.5846999999994</v>
      </c>
      <c r="J370" s="122">
        <f t="shared" si="137"/>
        <v>100</v>
      </c>
      <c r="K370" s="122">
        <f t="shared" si="138"/>
        <v>100</v>
      </c>
    </row>
    <row r="371" spans="1:11" ht="25.5" x14ac:dyDescent="0.2">
      <c r="A371" s="13" t="s">
        <v>21</v>
      </c>
      <c r="B371" s="5">
        <v>969</v>
      </c>
      <c r="C371" s="5" t="s">
        <v>71</v>
      </c>
      <c r="D371" s="5" t="s">
        <v>71</v>
      </c>
      <c r="E371" s="5" t="s">
        <v>267</v>
      </c>
      <c r="F371" s="5" t="s">
        <v>22</v>
      </c>
      <c r="G371" s="134">
        <v>4801.7939999999999</v>
      </c>
      <c r="H371" s="134">
        <v>4801.7939999999999</v>
      </c>
      <c r="I371" s="134">
        <v>4801.7939999999999</v>
      </c>
      <c r="J371" s="122">
        <f t="shared" si="137"/>
        <v>100</v>
      </c>
      <c r="K371" s="122">
        <f t="shared" si="138"/>
        <v>100</v>
      </c>
    </row>
    <row r="372" spans="1:11" x14ac:dyDescent="0.2">
      <c r="A372" s="24" t="s">
        <v>132</v>
      </c>
      <c r="B372" s="5">
        <v>969</v>
      </c>
      <c r="C372" s="5" t="s">
        <v>71</v>
      </c>
      <c r="D372" s="5" t="s">
        <v>71</v>
      </c>
      <c r="E372" s="5" t="s">
        <v>267</v>
      </c>
      <c r="F372" s="5" t="s">
        <v>133</v>
      </c>
      <c r="G372" s="134">
        <f>1212.96+107.8307</f>
        <v>1320.7907</v>
      </c>
      <c r="H372" s="134">
        <f t="shared" ref="H372:I372" si="154">1212.96+107.8307</f>
        <v>1320.7907</v>
      </c>
      <c r="I372" s="134">
        <f t="shared" si="154"/>
        <v>1320.7907</v>
      </c>
      <c r="J372" s="122">
        <f t="shared" si="137"/>
        <v>100</v>
      </c>
      <c r="K372" s="122">
        <f t="shared" si="138"/>
        <v>100</v>
      </c>
    </row>
    <row r="373" spans="1:11" ht="38.25" x14ac:dyDescent="0.2">
      <c r="A373" s="22" t="s">
        <v>417</v>
      </c>
      <c r="B373" s="4">
        <v>969</v>
      </c>
      <c r="C373" s="4" t="s">
        <v>71</v>
      </c>
      <c r="D373" s="4" t="s">
        <v>71</v>
      </c>
      <c r="E373" s="4" t="s">
        <v>293</v>
      </c>
      <c r="F373" s="4"/>
      <c r="G373" s="135">
        <f>G374+G375</f>
        <v>53.5</v>
      </c>
      <c r="H373" s="135">
        <f t="shared" ref="H373:I373" si="155">H374+H375</f>
        <v>53.5</v>
      </c>
      <c r="I373" s="135">
        <f t="shared" si="155"/>
        <v>53.3</v>
      </c>
      <c r="J373" s="122">
        <f t="shared" si="137"/>
        <v>99.626168224299064</v>
      </c>
      <c r="K373" s="122">
        <f t="shared" si="138"/>
        <v>99.626168224299064</v>
      </c>
    </row>
    <row r="374" spans="1:11" x14ac:dyDescent="0.2">
      <c r="A374" s="36" t="s">
        <v>284</v>
      </c>
      <c r="B374" s="5">
        <v>969</v>
      </c>
      <c r="C374" s="5" t="s">
        <v>71</v>
      </c>
      <c r="D374" s="5" t="s">
        <v>71</v>
      </c>
      <c r="E374" s="5" t="s">
        <v>293</v>
      </c>
      <c r="F374" s="5" t="s">
        <v>150</v>
      </c>
      <c r="G374" s="134">
        <v>41.091189999999997</v>
      </c>
      <c r="H374" s="134">
        <v>41.091189999999997</v>
      </c>
      <c r="I374" s="134">
        <v>40.937579999999997</v>
      </c>
      <c r="J374" s="122">
        <f t="shared" si="137"/>
        <v>99.626172909570158</v>
      </c>
      <c r="K374" s="122">
        <f t="shared" si="138"/>
        <v>99.626172909570158</v>
      </c>
    </row>
    <row r="375" spans="1:11" ht="38.25" x14ac:dyDescent="0.2">
      <c r="A375" s="13" t="s">
        <v>281</v>
      </c>
      <c r="B375" s="5" t="s">
        <v>162</v>
      </c>
      <c r="C375" s="5" t="s">
        <v>71</v>
      </c>
      <c r="D375" s="5" t="s">
        <v>71</v>
      </c>
      <c r="E375" s="5" t="s">
        <v>293</v>
      </c>
      <c r="F375" s="5" t="s">
        <v>205</v>
      </c>
      <c r="G375" s="134">
        <v>12.408810000000001</v>
      </c>
      <c r="H375" s="134">
        <v>12.408810000000001</v>
      </c>
      <c r="I375" s="134">
        <v>12.36242</v>
      </c>
      <c r="J375" s="122">
        <f t="shared" si="137"/>
        <v>99.626152709244479</v>
      </c>
      <c r="K375" s="122">
        <f t="shared" si="138"/>
        <v>99.626152709244479</v>
      </c>
    </row>
    <row r="376" spans="1:11" x14ac:dyDescent="0.2">
      <c r="A376" s="26" t="s">
        <v>63</v>
      </c>
      <c r="B376" s="7">
        <v>969</v>
      </c>
      <c r="C376" s="7" t="s">
        <v>71</v>
      </c>
      <c r="D376" s="7" t="s">
        <v>73</v>
      </c>
      <c r="E376" s="7"/>
      <c r="F376" s="7"/>
      <c r="G376" s="131">
        <f>G381+G377+G424+G420</f>
        <v>55561.806520000013</v>
      </c>
      <c r="H376" s="131">
        <f t="shared" ref="H376:I376" si="156">H381+H377+H424+H420</f>
        <v>56408.106520000008</v>
      </c>
      <c r="I376" s="131">
        <f t="shared" si="156"/>
        <v>56362.45683000001</v>
      </c>
      <c r="J376" s="122">
        <f t="shared" si="137"/>
        <v>101.4410084195369</v>
      </c>
      <c r="K376" s="122">
        <f t="shared" si="138"/>
        <v>99.919072465260271</v>
      </c>
    </row>
    <row r="377" spans="1:11" ht="65.25" customHeight="1" x14ac:dyDescent="0.2">
      <c r="A377" s="108" t="s">
        <v>576</v>
      </c>
      <c r="B377" s="102" t="s">
        <v>162</v>
      </c>
      <c r="C377" s="102" t="s">
        <v>71</v>
      </c>
      <c r="D377" s="102" t="s">
        <v>73</v>
      </c>
      <c r="E377" s="102" t="s">
        <v>296</v>
      </c>
      <c r="F377" s="102"/>
      <c r="G377" s="136">
        <f>G378</f>
        <v>25</v>
      </c>
      <c r="H377" s="136">
        <f t="shared" ref="H377:I379" si="157">H378</f>
        <v>25</v>
      </c>
      <c r="I377" s="136">
        <f t="shared" si="157"/>
        <v>25</v>
      </c>
      <c r="J377" s="122">
        <f t="shared" si="137"/>
        <v>100</v>
      </c>
      <c r="K377" s="122">
        <f t="shared" si="138"/>
        <v>100</v>
      </c>
    </row>
    <row r="378" spans="1:11" ht="25.5" x14ac:dyDescent="0.2">
      <c r="A378" s="95" t="s">
        <v>348</v>
      </c>
      <c r="B378" s="91" t="s">
        <v>162</v>
      </c>
      <c r="C378" s="91" t="s">
        <v>71</v>
      </c>
      <c r="D378" s="91" t="s">
        <v>73</v>
      </c>
      <c r="E378" s="91" t="s">
        <v>539</v>
      </c>
      <c r="F378" s="102"/>
      <c r="G378" s="135">
        <f>G379</f>
        <v>25</v>
      </c>
      <c r="H378" s="135">
        <f t="shared" si="157"/>
        <v>25</v>
      </c>
      <c r="I378" s="135">
        <f t="shared" si="157"/>
        <v>25</v>
      </c>
      <c r="J378" s="122">
        <f t="shared" si="137"/>
        <v>100</v>
      </c>
      <c r="K378" s="122">
        <f t="shared" si="138"/>
        <v>100</v>
      </c>
    </row>
    <row r="379" spans="1:11" s="39" customFormat="1" ht="25.5" x14ac:dyDescent="0.2">
      <c r="A379" s="95" t="s">
        <v>538</v>
      </c>
      <c r="B379" s="91" t="s">
        <v>162</v>
      </c>
      <c r="C379" s="91" t="s">
        <v>71</v>
      </c>
      <c r="D379" s="91" t="s">
        <v>73</v>
      </c>
      <c r="E379" s="91" t="s">
        <v>32</v>
      </c>
      <c r="F379" s="107"/>
      <c r="G379" s="135">
        <f>G380</f>
        <v>25</v>
      </c>
      <c r="H379" s="135">
        <f t="shared" si="157"/>
        <v>25</v>
      </c>
      <c r="I379" s="135">
        <f t="shared" si="157"/>
        <v>25</v>
      </c>
      <c r="J379" s="122">
        <f t="shared" si="137"/>
        <v>100</v>
      </c>
      <c r="K379" s="122">
        <f t="shared" si="138"/>
        <v>100</v>
      </c>
    </row>
    <row r="380" spans="1:11" ht="25.5" x14ac:dyDescent="0.2">
      <c r="A380" s="13" t="s">
        <v>121</v>
      </c>
      <c r="B380" s="68" t="s">
        <v>162</v>
      </c>
      <c r="C380" s="68" t="s">
        <v>71</v>
      </c>
      <c r="D380" s="68" t="s">
        <v>73</v>
      </c>
      <c r="E380" s="68" t="s">
        <v>32</v>
      </c>
      <c r="F380" s="68" t="s">
        <v>122</v>
      </c>
      <c r="G380" s="134">
        <v>25</v>
      </c>
      <c r="H380" s="134">
        <v>25</v>
      </c>
      <c r="I380" s="134">
        <v>25</v>
      </c>
      <c r="J380" s="122">
        <f t="shared" si="137"/>
        <v>100</v>
      </c>
      <c r="K380" s="122">
        <f t="shared" si="138"/>
        <v>100</v>
      </c>
    </row>
    <row r="381" spans="1:11" s="39" customFormat="1" ht="25.5" x14ac:dyDescent="0.2">
      <c r="A381" s="33" t="s">
        <v>592</v>
      </c>
      <c r="B381" s="10" t="s">
        <v>162</v>
      </c>
      <c r="C381" s="10" t="s">
        <v>71</v>
      </c>
      <c r="D381" s="10" t="s">
        <v>73</v>
      </c>
      <c r="E381" s="10" t="s">
        <v>243</v>
      </c>
      <c r="F381" s="10"/>
      <c r="G381" s="132">
        <f>G387+G382+G413</f>
        <v>55319.454820000014</v>
      </c>
      <c r="H381" s="132">
        <f t="shared" ref="H381:I381" si="158">H387+H382+H413</f>
        <v>56165.754820000009</v>
      </c>
      <c r="I381" s="132">
        <f t="shared" si="158"/>
        <v>56120.105130000011</v>
      </c>
      <c r="J381" s="122">
        <f t="shared" si="137"/>
        <v>101.44732140366382</v>
      </c>
      <c r="K381" s="122">
        <f t="shared" si="138"/>
        <v>99.918723268037084</v>
      </c>
    </row>
    <row r="382" spans="1:11" ht="13.5" x14ac:dyDescent="0.2">
      <c r="A382" s="30" t="s">
        <v>370</v>
      </c>
      <c r="B382" s="6">
        <v>969</v>
      </c>
      <c r="C382" s="6" t="s">
        <v>71</v>
      </c>
      <c r="D382" s="6" t="s">
        <v>73</v>
      </c>
      <c r="E382" s="6" t="s">
        <v>263</v>
      </c>
      <c r="F382" s="6"/>
      <c r="G382" s="139">
        <f>G383</f>
        <v>91.8</v>
      </c>
      <c r="H382" s="139">
        <f t="shared" ref="H382:I383" si="159">H383</f>
        <v>91.8</v>
      </c>
      <c r="I382" s="139">
        <f t="shared" si="159"/>
        <v>91.8</v>
      </c>
      <c r="J382" s="122">
        <f t="shared" si="137"/>
        <v>100</v>
      </c>
      <c r="K382" s="122">
        <f t="shared" si="138"/>
        <v>100</v>
      </c>
    </row>
    <row r="383" spans="1:11" s="39" customFormat="1" ht="44.25" customHeight="1" x14ac:dyDescent="0.2">
      <c r="A383" s="29" t="s">
        <v>264</v>
      </c>
      <c r="B383" s="4" t="s">
        <v>162</v>
      </c>
      <c r="C383" s="4" t="s">
        <v>71</v>
      </c>
      <c r="D383" s="4" t="s">
        <v>73</v>
      </c>
      <c r="E383" s="4" t="s">
        <v>265</v>
      </c>
      <c r="F383" s="10"/>
      <c r="G383" s="133">
        <f>G384</f>
        <v>91.8</v>
      </c>
      <c r="H383" s="133">
        <f t="shared" si="159"/>
        <v>91.8</v>
      </c>
      <c r="I383" s="133">
        <f t="shared" si="159"/>
        <v>91.8</v>
      </c>
      <c r="J383" s="122">
        <f t="shared" si="137"/>
        <v>100</v>
      </c>
      <c r="K383" s="122">
        <f t="shared" si="138"/>
        <v>100</v>
      </c>
    </row>
    <row r="384" spans="1:11" s="39" customFormat="1" ht="38.25" x14ac:dyDescent="0.2">
      <c r="A384" s="15" t="s">
        <v>286</v>
      </c>
      <c r="B384" s="4">
        <v>969</v>
      </c>
      <c r="C384" s="4" t="s">
        <v>71</v>
      </c>
      <c r="D384" s="4" t="s">
        <v>73</v>
      </c>
      <c r="E384" s="4" t="s">
        <v>285</v>
      </c>
      <c r="F384" s="4"/>
      <c r="G384" s="135">
        <f>G385+G386</f>
        <v>91.8</v>
      </c>
      <c r="H384" s="135">
        <f t="shared" ref="H384:I384" si="160">H385+H386</f>
        <v>91.8</v>
      </c>
      <c r="I384" s="135">
        <f t="shared" si="160"/>
        <v>91.8</v>
      </c>
      <c r="J384" s="122">
        <f t="shared" si="137"/>
        <v>100</v>
      </c>
      <c r="K384" s="122">
        <f t="shared" si="138"/>
        <v>100</v>
      </c>
    </row>
    <row r="385" spans="1:11" s="39" customFormat="1" x14ac:dyDescent="0.2">
      <c r="A385" s="36" t="s">
        <v>284</v>
      </c>
      <c r="B385" s="5">
        <v>969</v>
      </c>
      <c r="C385" s="5" t="s">
        <v>71</v>
      </c>
      <c r="D385" s="5" t="s">
        <v>73</v>
      </c>
      <c r="E385" s="5" t="s">
        <v>285</v>
      </c>
      <c r="F385" s="5" t="s">
        <v>150</v>
      </c>
      <c r="G385" s="134">
        <v>70.50752</v>
      </c>
      <c r="H385" s="134">
        <v>70.50752</v>
      </c>
      <c r="I385" s="134">
        <v>70.50752</v>
      </c>
      <c r="J385" s="122">
        <f t="shared" si="137"/>
        <v>100</v>
      </c>
      <c r="K385" s="122">
        <f t="shared" si="138"/>
        <v>100</v>
      </c>
    </row>
    <row r="386" spans="1:11" ht="38.25" x14ac:dyDescent="0.2">
      <c r="A386" s="13" t="s">
        <v>281</v>
      </c>
      <c r="B386" s="5">
        <v>969</v>
      </c>
      <c r="C386" s="5" t="s">
        <v>71</v>
      </c>
      <c r="D386" s="5" t="s">
        <v>73</v>
      </c>
      <c r="E386" s="5" t="s">
        <v>285</v>
      </c>
      <c r="F386" s="5" t="s">
        <v>205</v>
      </c>
      <c r="G386" s="134">
        <v>21.292480000000001</v>
      </c>
      <c r="H386" s="134">
        <v>21.292480000000001</v>
      </c>
      <c r="I386" s="134">
        <v>21.292480000000001</v>
      </c>
      <c r="J386" s="122">
        <f t="shared" si="137"/>
        <v>100</v>
      </c>
      <c r="K386" s="122">
        <f t="shared" si="138"/>
        <v>100</v>
      </c>
    </row>
    <row r="387" spans="1:11" ht="27" x14ac:dyDescent="0.2">
      <c r="A387" s="30" t="s">
        <v>371</v>
      </c>
      <c r="B387" s="6" t="s">
        <v>162</v>
      </c>
      <c r="C387" s="6" t="s">
        <v>71</v>
      </c>
      <c r="D387" s="6" t="s">
        <v>73</v>
      </c>
      <c r="E387" s="6" t="s">
        <v>268</v>
      </c>
      <c r="F387" s="6"/>
      <c r="G387" s="140">
        <f>G388</f>
        <v>54929.654820000011</v>
      </c>
      <c r="H387" s="140">
        <f t="shared" ref="H387:I387" si="161">H388</f>
        <v>55775.954820000006</v>
      </c>
      <c r="I387" s="140">
        <f t="shared" si="161"/>
        <v>55730.305130000008</v>
      </c>
      <c r="J387" s="122">
        <f t="shared" si="137"/>
        <v>101.45759210143166</v>
      </c>
      <c r="K387" s="122">
        <f t="shared" si="138"/>
        <v>99.918155251403007</v>
      </c>
    </row>
    <row r="388" spans="1:11" s="39" customFormat="1" ht="25.5" x14ac:dyDescent="0.2">
      <c r="A388" s="29" t="s">
        <v>269</v>
      </c>
      <c r="B388" s="4" t="s">
        <v>162</v>
      </c>
      <c r="C388" s="4" t="s">
        <v>71</v>
      </c>
      <c r="D388" s="4" t="s">
        <v>73</v>
      </c>
      <c r="E388" s="4" t="s">
        <v>270</v>
      </c>
      <c r="F388" s="4"/>
      <c r="G388" s="135">
        <f>G391+G394+G389+G405+G410</f>
        <v>54929.654820000011</v>
      </c>
      <c r="H388" s="135">
        <f t="shared" ref="H388:I388" si="162">H391+H394+H389+H405+H410</f>
        <v>55775.954820000006</v>
      </c>
      <c r="I388" s="135">
        <f t="shared" si="162"/>
        <v>55730.305130000008</v>
      </c>
      <c r="J388" s="122">
        <f t="shared" si="137"/>
        <v>101.45759210143166</v>
      </c>
      <c r="K388" s="122">
        <f t="shared" si="138"/>
        <v>99.918155251403007</v>
      </c>
    </row>
    <row r="389" spans="1:11" s="39" customFormat="1" ht="89.25" x14ac:dyDescent="0.2">
      <c r="A389" s="22" t="s">
        <v>412</v>
      </c>
      <c r="B389" s="4">
        <v>969</v>
      </c>
      <c r="C389" s="4" t="s">
        <v>71</v>
      </c>
      <c r="D389" s="4" t="s">
        <v>73</v>
      </c>
      <c r="E389" s="4" t="s">
        <v>273</v>
      </c>
      <c r="F389" s="4"/>
      <c r="G389" s="135">
        <f>G390</f>
        <v>80.599999999999994</v>
      </c>
      <c r="H389" s="135">
        <f t="shared" ref="H389:I389" si="163">H390</f>
        <v>80.599999999999994</v>
      </c>
      <c r="I389" s="135">
        <f t="shared" si="163"/>
        <v>80.599999999999994</v>
      </c>
      <c r="J389" s="122">
        <f t="shared" si="137"/>
        <v>100</v>
      </c>
      <c r="K389" s="122">
        <f t="shared" si="138"/>
        <v>100</v>
      </c>
    </row>
    <row r="390" spans="1:11" s="39" customFormat="1" ht="25.5" x14ac:dyDescent="0.2">
      <c r="A390" s="13" t="s">
        <v>121</v>
      </c>
      <c r="B390" s="5">
        <v>969</v>
      </c>
      <c r="C390" s="5" t="s">
        <v>71</v>
      </c>
      <c r="D390" s="5" t="s">
        <v>73</v>
      </c>
      <c r="E390" s="5" t="s">
        <v>273</v>
      </c>
      <c r="F390" s="5" t="s">
        <v>122</v>
      </c>
      <c r="G390" s="134">
        <v>80.599999999999994</v>
      </c>
      <c r="H390" s="134">
        <v>80.599999999999994</v>
      </c>
      <c r="I390" s="134">
        <v>80.599999999999994</v>
      </c>
      <c r="J390" s="122">
        <f t="shared" si="137"/>
        <v>100</v>
      </c>
      <c r="K390" s="122">
        <f t="shared" si="138"/>
        <v>100</v>
      </c>
    </row>
    <row r="391" spans="1:11" s="39" customFormat="1" ht="25.5" x14ac:dyDescent="0.2">
      <c r="A391" s="29" t="s">
        <v>146</v>
      </c>
      <c r="B391" s="4" t="s">
        <v>162</v>
      </c>
      <c r="C391" s="4" t="s">
        <v>71</v>
      </c>
      <c r="D391" s="4" t="s">
        <v>73</v>
      </c>
      <c r="E391" s="4" t="s">
        <v>283</v>
      </c>
      <c r="F391" s="4"/>
      <c r="G391" s="133">
        <f>G392+G393</f>
        <v>961.71016999999995</v>
      </c>
      <c r="H391" s="133">
        <f t="shared" ref="H391:I391" si="164">H392+H393</f>
        <v>961.71016999999995</v>
      </c>
      <c r="I391" s="133">
        <f t="shared" si="164"/>
        <v>961.71016999999995</v>
      </c>
      <c r="J391" s="122">
        <f t="shared" si="137"/>
        <v>100</v>
      </c>
      <c r="K391" s="122">
        <f t="shared" si="138"/>
        <v>100</v>
      </c>
    </row>
    <row r="392" spans="1:11" s="39" customFormat="1" ht="25.5" x14ac:dyDescent="0.2">
      <c r="A392" s="36" t="s">
        <v>184</v>
      </c>
      <c r="B392" s="5" t="s">
        <v>162</v>
      </c>
      <c r="C392" s="5" t="s">
        <v>71</v>
      </c>
      <c r="D392" s="5" t="s">
        <v>73</v>
      </c>
      <c r="E392" s="5" t="s">
        <v>283</v>
      </c>
      <c r="F392" s="5" t="s">
        <v>118</v>
      </c>
      <c r="G392" s="138">
        <v>729.4</v>
      </c>
      <c r="H392" s="138">
        <v>729.4</v>
      </c>
      <c r="I392" s="138">
        <v>729.4</v>
      </c>
      <c r="J392" s="122">
        <f t="shared" si="137"/>
        <v>100</v>
      </c>
      <c r="K392" s="122">
        <f t="shared" si="138"/>
        <v>100</v>
      </c>
    </row>
    <row r="393" spans="1:11" s="39" customFormat="1" ht="38.25" x14ac:dyDescent="0.2">
      <c r="A393" s="13" t="s">
        <v>185</v>
      </c>
      <c r="B393" s="5" t="s">
        <v>162</v>
      </c>
      <c r="C393" s="5" t="s">
        <v>71</v>
      </c>
      <c r="D393" s="5" t="s">
        <v>73</v>
      </c>
      <c r="E393" s="5" t="s">
        <v>283</v>
      </c>
      <c r="F393" s="5" t="s">
        <v>178</v>
      </c>
      <c r="G393" s="138">
        <v>232.31017</v>
      </c>
      <c r="H393" s="138">
        <v>232.31017</v>
      </c>
      <c r="I393" s="138">
        <v>232.31017</v>
      </c>
      <c r="J393" s="122">
        <f t="shared" si="137"/>
        <v>100</v>
      </c>
      <c r="K393" s="122">
        <f t="shared" si="138"/>
        <v>100</v>
      </c>
    </row>
    <row r="394" spans="1:11" s="39" customFormat="1" ht="51" x14ac:dyDescent="0.2">
      <c r="A394" s="22" t="s">
        <v>271</v>
      </c>
      <c r="B394" s="4">
        <v>969</v>
      </c>
      <c r="C394" s="4" t="s">
        <v>71</v>
      </c>
      <c r="D394" s="4" t="s">
        <v>73</v>
      </c>
      <c r="E394" s="4" t="s">
        <v>272</v>
      </c>
      <c r="F394" s="4"/>
      <c r="G394" s="133">
        <f>SUM(G395:G404)</f>
        <v>9787.1984900000025</v>
      </c>
      <c r="H394" s="133">
        <f t="shared" ref="H394:I394" si="165">SUM(H395:H404)</f>
        <v>10633.498490000002</v>
      </c>
      <c r="I394" s="133">
        <f t="shared" si="165"/>
        <v>10587.848800000002</v>
      </c>
      <c r="J394" s="122">
        <f t="shared" si="137"/>
        <v>108.18058723155617</v>
      </c>
      <c r="K394" s="122">
        <f t="shared" si="138"/>
        <v>99.570699238421582</v>
      </c>
    </row>
    <row r="395" spans="1:11" s="39" customFormat="1" x14ac:dyDescent="0.2">
      <c r="A395" s="36" t="s">
        <v>280</v>
      </c>
      <c r="B395" s="5">
        <v>969</v>
      </c>
      <c r="C395" s="5" t="s">
        <v>71</v>
      </c>
      <c r="D395" s="5" t="s">
        <v>73</v>
      </c>
      <c r="E395" s="5" t="s">
        <v>272</v>
      </c>
      <c r="F395" s="5" t="s">
        <v>150</v>
      </c>
      <c r="G395" s="134">
        <v>122.75181000000001</v>
      </c>
      <c r="H395" s="134">
        <v>771.80485999999996</v>
      </c>
      <c r="I395" s="134">
        <v>771.80485999999996</v>
      </c>
      <c r="J395" s="122">
        <f t="shared" si="137"/>
        <v>628.75232552579052</v>
      </c>
      <c r="K395" s="122">
        <f t="shared" si="138"/>
        <v>100</v>
      </c>
    </row>
    <row r="396" spans="1:11" s="39" customFormat="1" ht="25.5" x14ac:dyDescent="0.2">
      <c r="A396" s="36" t="s">
        <v>440</v>
      </c>
      <c r="B396" s="5">
        <v>969</v>
      </c>
      <c r="C396" s="5" t="s">
        <v>71</v>
      </c>
      <c r="D396" s="5" t="s">
        <v>73</v>
      </c>
      <c r="E396" s="5" t="s">
        <v>272</v>
      </c>
      <c r="F396" s="5" t="s">
        <v>436</v>
      </c>
      <c r="G396" s="138">
        <v>16.644020000000001</v>
      </c>
      <c r="H396" s="138">
        <v>16.644020000000001</v>
      </c>
      <c r="I396" s="138">
        <v>16.644020000000001</v>
      </c>
      <c r="J396" s="122">
        <f t="shared" si="137"/>
        <v>100</v>
      </c>
      <c r="K396" s="122">
        <f t="shared" si="138"/>
        <v>100</v>
      </c>
    </row>
    <row r="397" spans="1:11" s="39" customFormat="1" ht="38.25" x14ac:dyDescent="0.2">
      <c r="A397" s="13" t="s">
        <v>281</v>
      </c>
      <c r="B397" s="5">
        <v>969</v>
      </c>
      <c r="C397" s="5" t="s">
        <v>71</v>
      </c>
      <c r="D397" s="5" t="s">
        <v>73</v>
      </c>
      <c r="E397" s="5" t="s">
        <v>272</v>
      </c>
      <c r="F397" s="5" t="s">
        <v>205</v>
      </c>
      <c r="G397" s="138">
        <v>840.18097999999998</v>
      </c>
      <c r="H397" s="138">
        <v>1037.4279300000001</v>
      </c>
      <c r="I397" s="138">
        <v>1037.4279300000001</v>
      </c>
      <c r="J397" s="122">
        <f t="shared" si="137"/>
        <v>123.47672164632912</v>
      </c>
      <c r="K397" s="122">
        <f t="shared" si="138"/>
        <v>100</v>
      </c>
    </row>
    <row r="398" spans="1:11" s="39" customFormat="1" ht="25.5" x14ac:dyDescent="0.2">
      <c r="A398" s="13" t="s">
        <v>119</v>
      </c>
      <c r="B398" s="5">
        <v>969</v>
      </c>
      <c r="C398" s="5" t="s">
        <v>71</v>
      </c>
      <c r="D398" s="5" t="s">
        <v>73</v>
      </c>
      <c r="E398" s="5" t="s">
        <v>272</v>
      </c>
      <c r="F398" s="5" t="s">
        <v>120</v>
      </c>
      <c r="G398" s="138">
        <v>1769.82972</v>
      </c>
      <c r="H398" s="138">
        <v>1769.82972</v>
      </c>
      <c r="I398" s="138">
        <v>1769.82972</v>
      </c>
      <c r="J398" s="122">
        <f t="shared" si="137"/>
        <v>100</v>
      </c>
      <c r="K398" s="122">
        <f t="shared" si="138"/>
        <v>100</v>
      </c>
    </row>
    <row r="399" spans="1:11" s="39" customFormat="1" ht="25.5" x14ac:dyDescent="0.2">
      <c r="A399" s="13" t="s">
        <v>121</v>
      </c>
      <c r="B399" s="5">
        <v>969</v>
      </c>
      <c r="C399" s="5" t="s">
        <v>71</v>
      </c>
      <c r="D399" s="5" t="s">
        <v>73</v>
      </c>
      <c r="E399" s="5" t="s">
        <v>272</v>
      </c>
      <c r="F399" s="5" t="s">
        <v>122</v>
      </c>
      <c r="G399" s="138">
        <v>5865.3656099999998</v>
      </c>
      <c r="H399" s="138">
        <v>5865.3656099999998</v>
      </c>
      <c r="I399" s="138">
        <v>5865.3656099999998</v>
      </c>
      <c r="J399" s="122">
        <f t="shared" si="137"/>
        <v>100</v>
      </c>
      <c r="K399" s="122">
        <f t="shared" si="138"/>
        <v>100</v>
      </c>
    </row>
    <row r="400" spans="1:11" s="39" customFormat="1" x14ac:dyDescent="0.2">
      <c r="A400" s="13" t="s">
        <v>393</v>
      </c>
      <c r="B400" s="5">
        <v>969</v>
      </c>
      <c r="C400" s="5" t="s">
        <v>71</v>
      </c>
      <c r="D400" s="5" t="s">
        <v>73</v>
      </c>
      <c r="E400" s="5" t="s">
        <v>272</v>
      </c>
      <c r="F400" s="5" t="s">
        <v>392</v>
      </c>
      <c r="G400" s="138">
        <v>934.55548999999996</v>
      </c>
      <c r="H400" s="138">
        <v>934.55548999999996</v>
      </c>
      <c r="I400" s="138">
        <v>888.9058</v>
      </c>
      <c r="J400" s="122">
        <f t="shared" si="137"/>
        <v>95.115357997629445</v>
      </c>
      <c r="K400" s="122">
        <f t="shared" si="138"/>
        <v>95.115357997629445</v>
      </c>
    </row>
    <row r="401" spans="1:11" s="39" customFormat="1" x14ac:dyDescent="0.2">
      <c r="A401" s="13" t="s">
        <v>563</v>
      </c>
      <c r="B401" s="5">
        <v>969</v>
      </c>
      <c r="C401" s="5" t="s">
        <v>71</v>
      </c>
      <c r="D401" s="5" t="s">
        <v>73</v>
      </c>
      <c r="E401" s="5" t="s">
        <v>272</v>
      </c>
      <c r="F401" s="5" t="s">
        <v>562</v>
      </c>
      <c r="G401" s="138">
        <v>194</v>
      </c>
      <c r="H401" s="138">
        <v>194</v>
      </c>
      <c r="I401" s="138">
        <v>194</v>
      </c>
      <c r="J401" s="122">
        <f t="shared" ref="J401:J464" si="166">I401/G401*100</f>
        <v>100</v>
      </c>
      <c r="K401" s="122">
        <f t="shared" ref="K401:K464" si="167">I401/H401*100</f>
        <v>100</v>
      </c>
    </row>
    <row r="402" spans="1:11" s="39" customFormat="1" ht="25.5" x14ac:dyDescent="0.2">
      <c r="A402" s="13" t="s">
        <v>463</v>
      </c>
      <c r="B402" s="5" t="s">
        <v>162</v>
      </c>
      <c r="C402" s="5" t="s">
        <v>71</v>
      </c>
      <c r="D402" s="5" t="s">
        <v>73</v>
      </c>
      <c r="E402" s="5" t="s">
        <v>272</v>
      </c>
      <c r="F402" s="5" t="s">
        <v>434</v>
      </c>
      <c r="G402" s="138">
        <v>17.05</v>
      </c>
      <c r="H402" s="138">
        <v>17.05</v>
      </c>
      <c r="I402" s="138">
        <v>17.05</v>
      </c>
      <c r="J402" s="122">
        <f t="shared" si="166"/>
        <v>100</v>
      </c>
      <c r="K402" s="122">
        <f t="shared" si="167"/>
        <v>100</v>
      </c>
    </row>
    <row r="403" spans="1:11" s="39" customFormat="1" x14ac:dyDescent="0.2">
      <c r="A403" s="13" t="s">
        <v>443</v>
      </c>
      <c r="B403" s="5" t="s">
        <v>162</v>
      </c>
      <c r="C403" s="5" t="s">
        <v>71</v>
      </c>
      <c r="D403" s="5" t="s">
        <v>73</v>
      </c>
      <c r="E403" s="5" t="s">
        <v>272</v>
      </c>
      <c r="F403" s="5" t="s">
        <v>437</v>
      </c>
      <c r="G403" s="138">
        <v>26.808</v>
      </c>
      <c r="H403" s="138">
        <v>26.808</v>
      </c>
      <c r="I403" s="138">
        <v>26.808</v>
      </c>
      <c r="J403" s="122">
        <f t="shared" si="166"/>
        <v>100</v>
      </c>
      <c r="K403" s="122">
        <f t="shared" si="167"/>
        <v>100</v>
      </c>
    </row>
    <row r="404" spans="1:11" s="39" customFormat="1" x14ac:dyDescent="0.2">
      <c r="A404" s="13" t="s">
        <v>318</v>
      </c>
      <c r="B404" s="5" t="s">
        <v>162</v>
      </c>
      <c r="C404" s="5" t="s">
        <v>71</v>
      </c>
      <c r="D404" s="5" t="s">
        <v>73</v>
      </c>
      <c r="E404" s="5" t="s">
        <v>272</v>
      </c>
      <c r="F404" s="5" t="s">
        <v>317</v>
      </c>
      <c r="G404" s="138">
        <v>1.286E-2</v>
      </c>
      <c r="H404" s="138">
        <v>1.286E-2</v>
      </c>
      <c r="I404" s="138">
        <v>1.286E-2</v>
      </c>
      <c r="J404" s="122">
        <f t="shared" si="166"/>
        <v>100</v>
      </c>
      <c r="K404" s="122">
        <f t="shared" si="167"/>
        <v>100</v>
      </c>
    </row>
    <row r="405" spans="1:11" s="39" customFormat="1" ht="25.5" x14ac:dyDescent="0.2">
      <c r="A405" s="29" t="s">
        <v>442</v>
      </c>
      <c r="B405" s="5" t="s">
        <v>162</v>
      </c>
      <c r="C405" s="4" t="s">
        <v>71</v>
      </c>
      <c r="D405" s="4" t="s">
        <v>73</v>
      </c>
      <c r="E405" s="4" t="s">
        <v>444</v>
      </c>
      <c r="F405" s="4"/>
      <c r="G405" s="133">
        <f>SUM(G406:G409)</f>
        <v>44017.867910000001</v>
      </c>
      <c r="H405" s="133">
        <f t="shared" ref="H405:I405" si="168">SUM(H406:H409)</f>
        <v>44017.867910000001</v>
      </c>
      <c r="I405" s="133">
        <f t="shared" si="168"/>
        <v>44017.867910000001</v>
      </c>
      <c r="J405" s="122">
        <f t="shared" si="166"/>
        <v>100</v>
      </c>
      <c r="K405" s="122">
        <f t="shared" si="167"/>
        <v>100</v>
      </c>
    </row>
    <row r="406" spans="1:11" s="39" customFormat="1" x14ac:dyDescent="0.2">
      <c r="A406" s="36" t="s">
        <v>279</v>
      </c>
      <c r="B406" s="5" t="s">
        <v>162</v>
      </c>
      <c r="C406" s="5" t="s">
        <v>71</v>
      </c>
      <c r="D406" s="5" t="s">
        <v>73</v>
      </c>
      <c r="E406" s="5" t="s">
        <v>445</v>
      </c>
      <c r="F406" s="5" t="s">
        <v>150</v>
      </c>
      <c r="G406" s="138">
        <v>34157.535250000001</v>
      </c>
      <c r="H406" s="138">
        <v>34157.535250000001</v>
      </c>
      <c r="I406" s="138">
        <v>34157.535250000001</v>
      </c>
      <c r="J406" s="122">
        <f t="shared" si="166"/>
        <v>100</v>
      </c>
      <c r="K406" s="122">
        <f t="shared" si="167"/>
        <v>100</v>
      </c>
    </row>
    <row r="407" spans="1:11" s="39" customFormat="1" ht="38.25" x14ac:dyDescent="0.2">
      <c r="A407" s="13" t="s">
        <v>281</v>
      </c>
      <c r="B407" s="5" t="s">
        <v>162</v>
      </c>
      <c r="C407" s="5" t="s">
        <v>71</v>
      </c>
      <c r="D407" s="5" t="s">
        <v>73</v>
      </c>
      <c r="E407" s="5" t="s">
        <v>444</v>
      </c>
      <c r="F407" s="5" t="s">
        <v>205</v>
      </c>
      <c r="G407" s="138">
        <v>9499.5401099999999</v>
      </c>
      <c r="H407" s="138">
        <v>9499.5401099999999</v>
      </c>
      <c r="I407" s="138">
        <v>9499.5401099999999</v>
      </c>
      <c r="J407" s="122">
        <f t="shared" si="166"/>
        <v>100</v>
      </c>
      <c r="K407" s="122">
        <f t="shared" si="167"/>
        <v>100</v>
      </c>
    </row>
    <row r="408" spans="1:11" s="57" customFormat="1" ht="26.25" x14ac:dyDescent="0.25">
      <c r="A408" s="36" t="s">
        <v>184</v>
      </c>
      <c r="B408" s="5" t="s">
        <v>162</v>
      </c>
      <c r="C408" s="5" t="s">
        <v>71</v>
      </c>
      <c r="D408" s="5" t="s">
        <v>73</v>
      </c>
      <c r="E408" s="5" t="s">
        <v>445</v>
      </c>
      <c r="F408" s="5" t="s">
        <v>118</v>
      </c>
      <c r="G408" s="138">
        <v>289.17469</v>
      </c>
      <c r="H408" s="138">
        <v>289.17469</v>
      </c>
      <c r="I408" s="138">
        <v>289.17469</v>
      </c>
      <c r="J408" s="122">
        <f t="shared" si="166"/>
        <v>100</v>
      </c>
      <c r="K408" s="122">
        <f t="shared" si="167"/>
        <v>100</v>
      </c>
    </row>
    <row r="409" spans="1:11" s="39" customFormat="1" ht="38.25" x14ac:dyDescent="0.2">
      <c r="A409" s="13" t="s">
        <v>185</v>
      </c>
      <c r="B409" s="5" t="s">
        <v>162</v>
      </c>
      <c r="C409" s="5" t="s">
        <v>71</v>
      </c>
      <c r="D409" s="5" t="s">
        <v>73</v>
      </c>
      <c r="E409" s="5" t="s">
        <v>444</v>
      </c>
      <c r="F409" s="5" t="s">
        <v>178</v>
      </c>
      <c r="G409" s="138">
        <v>71.617859999999993</v>
      </c>
      <c r="H409" s="138">
        <v>71.617859999999993</v>
      </c>
      <c r="I409" s="138">
        <v>71.617859999999993</v>
      </c>
      <c r="J409" s="122">
        <f t="shared" si="166"/>
        <v>100</v>
      </c>
      <c r="K409" s="122">
        <f t="shared" si="167"/>
        <v>100</v>
      </c>
    </row>
    <row r="410" spans="1:11" s="39" customFormat="1" ht="59.25" customHeight="1" x14ac:dyDescent="0.2">
      <c r="A410" s="15" t="s">
        <v>553</v>
      </c>
      <c r="B410" s="5" t="s">
        <v>162</v>
      </c>
      <c r="C410" s="4" t="s">
        <v>71</v>
      </c>
      <c r="D410" s="4" t="s">
        <v>73</v>
      </c>
      <c r="E410" s="4" t="s">
        <v>652</v>
      </c>
      <c r="F410" s="4"/>
      <c r="G410" s="133">
        <f>G411+G412</f>
        <v>82.27825</v>
      </c>
      <c r="H410" s="133">
        <f t="shared" ref="H410:I410" si="169">H411+H412</f>
        <v>82.27825</v>
      </c>
      <c r="I410" s="133">
        <f t="shared" si="169"/>
        <v>82.27825</v>
      </c>
      <c r="J410" s="122">
        <f t="shared" si="166"/>
        <v>100</v>
      </c>
      <c r="K410" s="122">
        <f t="shared" si="167"/>
        <v>100</v>
      </c>
    </row>
    <row r="411" spans="1:11" s="39" customFormat="1" x14ac:dyDescent="0.2">
      <c r="A411" s="36" t="s">
        <v>279</v>
      </c>
      <c r="B411" s="5" t="s">
        <v>162</v>
      </c>
      <c r="C411" s="5" t="s">
        <v>71</v>
      </c>
      <c r="D411" s="5" t="s">
        <v>73</v>
      </c>
      <c r="E411" s="5" t="s">
        <v>653</v>
      </c>
      <c r="F411" s="5" t="s">
        <v>150</v>
      </c>
      <c r="G411" s="138">
        <v>82.27825</v>
      </c>
      <c r="H411" s="138">
        <v>82.27825</v>
      </c>
      <c r="I411" s="138">
        <v>82.27825</v>
      </c>
      <c r="J411" s="122">
        <f t="shared" si="166"/>
        <v>100</v>
      </c>
      <c r="K411" s="122">
        <f t="shared" si="167"/>
        <v>100</v>
      </c>
    </row>
    <row r="412" spans="1:11" s="39" customFormat="1" ht="38.25" x14ac:dyDescent="0.2">
      <c r="A412" s="13" t="s">
        <v>281</v>
      </c>
      <c r="B412" s="5" t="s">
        <v>162</v>
      </c>
      <c r="C412" s="5" t="s">
        <v>71</v>
      </c>
      <c r="D412" s="5" t="s">
        <v>73</v>
      </c>
      <c r="E412" s="5" t="s">
        <v>652</v>
      </c>
      <c r="F412" s="5" t="s">
        <v>205</v>
      </c>
      <c r="G412" s="138">
        <v>0</v>
      </c>
      <c r="H412" s="138">
        <v>0</v>
      </c>
      <c r="I412" s="138">
        <v>0</v>
      </c>
      <c r="J412" s="122" t="e">
        <f t="shared" si="166"/>
        <v>#DIV/0!</v>
      </c>
      <c r="K412" s="122" t="e">
        <f t="shared" si="167"/>
        <v>#DIV/0!</v>
      </c>
    </row>
    <row r="413" spans="1:11" s="39" customFormat="1" ht="13.5" x14ac:dyDescent="0.2">
      <c r="A413" s="52" t="s">
        <v>372</v>
      </c>
      <c r="B413" s="10" t="s">
        <v>162</v>
      </c>
      <c r="C413" s="10" t="s">
        <v>71</v>
      </c>
      <c r="D413" s="10" t="s">
        <v>73</v>
      </c>
      <c r="E413" s="10" t="s">
        <v>298</v>
      </c>
      <c r="F413" s="10"/>
      <c r="G413" s="132">
        <f>G414+G417</f>
        <v>298</v>
      </c>
      <c r="H413" s="132">
        <f t="shared" ref="H413:I413" si="170">H414+H417</f>
        <v>298</v>
      </c>
      <c r="I413" s="132">
        <f t="shared" si="170"/>
        <v>298</v>
      </c>
      <c r="J413" s="122">
        <f t="shared" si="166"/>
        <v>100</v>
      </c>
      <c r="K413" s="122">
        <f t="shared" si="167"/>
        <v>100</v>
      </c>
    </row>
    <row r="414" spans="1:11" s="39" customFormat="1" ht="25.5" x14ac:dyDescent="0.2">
      <c r="A414" s="53" t="s">
        <v>299</v>
      </c>
      <c r="B414" s="4" t="s">
        <v>162</v>
      </c>
      <c r="C414" s="4" t="s">
        <v>71</v>
      </c>
      <c r="D414" s="4" t="s">
        <v>73</v>
      </c>
      <c r="E414" s="4" t="s">
        <v>300</v>
      </c>
      <c r="F414" s="4"/>
      <c r="G414" s="133">
        <f>G415</f>
        <v>200</v>
      </c>
      <c r="H414" s="133">
        <f t="shared" ref="H414:I415" si="171">H415</f>
        <v>200</v>
      </c>
      <c r="I414" s="133">
        <f t="shared" si="171"/>
        <v>200</v>
      </c>
      <c r="J414" s="122">
        <f t="shared" si="166"/>
        <v>100</v>
      </c>
      <c r="K414" s="122">
        <f t="shared" si="167"/>
        <v>100</v>
      </c>
    </row>
    <row r="415" spans="1:11" s="39" customFormat="1" ht="25.5" x14ac:dyDescent="0.2">
      <c r="A415" s="53" t="s">
        <v>301</v>
      </c>
      <c r="B415" s="4" t="s">
        <v>162</v>
      </c>
      <c r="C415" s="4" t="s">
        <v>71</v>
      </c>
      <c r="D415" s="4" t="s">
        <v>73</v>
      </c>
      <c r="E415" s="4" t="s">
        <v>302</v>
      </c>
      <c r="F415" s="4"/>
      <c r="G415" s="133">
        <f>G416</f>
        <v>200</v>
      </c>
      <c r="H415" s="133">
        <f t="shared" si="171"/>
        <v>200</v>
      </c>
      <c r="I415" s="133">
        <f t="shared" si="171"/>
        <v>200</v>
      </c>
      <c r="J415" s="122">
        <f t="shared" si="166"/>
        <v>100</v>
      </c>
      <c r="K415" s="122">
        <f t="shared" si="167"/>
        <v>100</v>
      </c>
    </row>
    <row r="416" spans="1:11" s="39" customFormat="1" ht="25.5" x14ac:dyDescent="0.2">
      <c r="A416" s="13" t="s">
        <v>121</v>
      </c>
      <c r="B416" s="5" t="s">
        <v>162</v>
      </c>
      <c r="C416" s="5" t="s">
        <v>71</v>
      </c>
      <c r="D416" s="5" t="s">
        <v>73</v>
      </c>
      <c r="E416" s="5" t="s">
        <v>302</v>
      </c>
      <c r="F416" s="5" t="s">
        <v>122</v>
      </c>
      <c r="G416" s="138">
        <v>200</v>
      </c>
      <c r="H416" s="138">
        <v>200</v>
      </c>
      <c r="I416" s="138">
        <v>200</v>
      </c>
      <c r="J416" s="122">
        <f t="shared" si="166"/>
        <v>100</v>
      </c>
      <c r="K416" s="122">
        <f t="shared" si="167"/>
        <v>100</v>
      </c>
    </row>
    <row r="417" spans="1:11" s="39" customFormat="1" ht="38.25" x14ac:dyDescent="0.2">
      <c r="A417" s="22" t="s">
        <v>23</v>
      </c>
      <c r="B417" s="4">
        <v>969</v>
      </c>
      <c r="C417" s="4" t="s">
        <v>71</v>
      </c>
      <c r="D417" s="4" t="s">
        <v>73</v>
      </c>
      <c r="E417" s="4" t="s">
        <v>24</v>
      </c>
      <c r="F417" s="63"/>
      <c r="G417" s="133">
        <f>G418</f>
        <v>98</v>
      </c>
      <c r="H417" s="133">
        <f t="shared" ref="H417:I418" si="172">H418</f>
        <v>98</v>
      </c>
      <c r="I417" s="133">
        <f t="shared" si="172"/>
        <v>98</v>
      </c>
      <c r="J417" s="122">
        <f t="shared" si="166"/>
        <v>100</v>
      </c>
      <c r="K417" s="122">
        <f t="shared" si="167"/>
        <v>100</v>
      </c>
    </row>
    <row r="418" spans="1:11" s="39" customFormat="1" ht="38.25" x14ac:dyDescent="0.2">
      <c r="A418" s="22" t="s">
        <v>25</v>
      </c>
      <c r="B418" s="4">
        <v>969</v>
      </c>
      <c r="C418" s="4" t="s">
        <v>71</v>
      </c>
      <c r="D418" s="4" t="s">
        <v>73</v>
      </c>
      <c r="E418" s="4" t="s">
        <v>26</v>
      </c>
      <c r="F418" s="63"/>
      <c r="G418" s="133">
        <f>G419</f>
        <v>98</v>
      </c>
      <c r="H418" s="133">
        <f t="shared" si="172"/>
        <v>98</v>
      </c>
      <c r="I418" s="133">
        <f t="shared" si="172"/>
        <v>98</v>
      </c>
      <c r="J418" s="122">
        <f t="shared" si="166"/>
        <v>100</v>
      </c>
      <c r="K418" s="122">
        <f t="shared" si="167"/>
        <v>100</v>
      </c>
    </row>
    <row r="419" spans="1:11" s="39" customFormat="1" ht="25.5" x14ac:dyDescent="0.2">
      <c r="A419" s="13" t="s">
        <v>121</v>
      </c>
      <c r="B419" s="5">
        <v>969</v>
      </c>
      <c r="C419" s="5" t="s">
        <v>71</v>
      </c>
      <c r="D419" s="5" t="s">
        <v>73</v>
      </c>
      <c r="E419" s="5" t="s">
        <v>26</v>
      </c>
      <c r="F419" s="63" t="s">
        <v>122</v>
      </c>
      <c r="G419" s="138">
        <v>98</v>
      </c>
      <c r="H419" s="138">
        <v>98</v>
      </c>
      <c r="I419" s="138">
        <v>98</v>
      </c>
      <c r="J419" s="122">
        <f t="shared" si="166"/>
        <v>100</v>
      </c>
      <c r="K419" s="122">
        <f t="shared" si="167"/>
        <v>100</v>
      </c>
    </row>
    <row r="420" spans="1:11" s="39" customFormat="1" ht="38.25" x14ac:dyDescent="0.2">
      <c r="A420" s="16" t="s">
        <v>596</v>
      </c>
      <c r="B420" s="10" t="s">
        <v>162</v>
      </c>
      <c r="C420" s="10" t="s">
        <v>71</v>
      </c>
      <c r="D420" s="10" t="s">
        <v>73</v>
      </c>
      <c r="E420" s="10" t="s">
        <v>423</v>
      </c>
      <c r="F420" s="10"/>
      <c r="G420" s="136">
        <f>G421</f>
        <v>130</v>
      </c>
      <c r="H420" s="136">
        <f t="shared" ref="H420:I422" si="173">H421</f>
        <v>130</v>
      </c>
      <c r="I420" s="136">
        <f t="shared" si="173"/>
        <v>130</v>
      </c>
      <c r="J420" s="122">
        <f t="shared" si="166"/>
        <v>100</v>
      </c>
      <c r="K420" s="122">
        <f t="shared" si="167"/>
        <v>100</v>
      </c>
    </row>
    <row r="421" spans="1:11" s="39" customFormat="1" ht="25.5" x14ac:dyDescent="0.2">
      <c r="A421" s="22" t="s">
        <v>422</v>
      </c>
      <c r="B421" s="4" t="s">
        <v>162</v>
      </c>
      <c r="C421" s="4" t="s">
        <v>71</v>
      </c>
      <c r="D421" s="4" t="s">
        <v>73</v>
      </c>
      <c r="E421" s="4" t="s">
        <v>424</v>
      </c>
      <c r="F421" s="4"/>
      <c r="G421" s="135">
        <f>G422</f>
        <v>130</v>
      </c>
      <c r="H421" s="135">
        <f t="shared" si="173"/>
        <v>130</v>
      </c>
      <c r="I421" s="135">
        <f t="shared" si="173"/>
        <v>130</v>
      </c>
      <c r="J421" s="122">
        <f t="shared" si="166"/>
        <v>100</v>
      </c>
      <c r="K421" s="122">
        <f t="shared" si="167"/>
        <v>100</v>
      </c>
    </row>
    <row r="422" spans="1:11" s="39" customFormat="1" ht="38.25" x14ac:dyDescent="0.2">
      <c r="A422" s="15" t="s">
        <v>421</v>
      </c>
      <c r="B422" s="4">
        <v>969</v>
      </c>
      <c r="C422" s="4" t="s">
        <v>71</v>
      </c>
      <c r="D422" s="4" t="s">
        <v>73</v>
      </c>
      <c r="E422" s="4" t="s">
        <v>425</v>
      </c>
      <c r="F422" s="126"/>
      <c r="G422" s="133">
        <f>G423</f>
        <v>130</v>
      </c>
      <c r="H422" s="133">
        <f t="shared" si="173"/>
        <v>130</v>
      </c>
      <c r="I422" s="133">
        <f t="shared" si="173"/>
        <v>130</v>
      </c>
      <c r="J422" s="122">
        <f t="shared" si="166"/>
        <v>100</v>
      </c>
      <c r="K422" s="122">
        <f t="shared" si="167"/>
        <v>100</v>
      </c>
    </row>
    <row r="423" spans="1:11" s="39" customFormat="1" ht="25.5" x14ac:dyDescent="0.2">
      <c r="A423" s="13" t="s">
        <v>121</v>
      </c>
      <c r="B423" s="5">
        <v>969</v>
      </c>
      <c r="C423" s="5" t="s">
        <v>71</v>
      </c>
      <c r="D423" s="5" t="s">
        <v>73</v>
      </c>
      <c r="E423" s="5" t="s">
        <v>425</v>
      </c>
      <c r="F423" s="63" t="s">
        <v>122</v>
      </c>
      <c r="G423" s="138">
        <v>130</v>
      </c>
      <c r="H423" s="138">
        <v>130</v>
      </c>
      <c r="I423" s="138">
        <v>130</v>
      </c>
      <c r="J423" s="122">
        <f t="shared" si="166"/>
        <v>100</v>
      </c>
      <c r="K423" s="122">
        <f t="shared" si="167"/>
        <v>100</v>
      </c>
    </row>
    <row r="424" spans="1:11" s="39" customFormat="1" x14ac:dyDescent="0.2">
      <c r="A424" s="33" t="s">
        <v>163</v>
      </c>
      <c r="B424" s="10" t="s">
        <v>162</v>
      </c>
      <c r="C424" s="10" t="s">
        <v>71</v>
      </c>
      <c r="D424" s="10" t="s">
        <v>73</v>
      </c>
      <c r="E424" s="10" t="s">
        <v>186</v>
      </c>
      <c r="F424" s="10"/>
      <c r="G424" s="136">
        <f>G425</f>
        <v>87.351699999999994</v>
      </c>
      <c r="H424" s="136">
        <f t="shared" ref="H424:I424" si="174">H425</f>
        <v>87.351699999999994</v>
      </c>
      <c r="I424" s="136">
        <f t="shared" si="174"/>
        <v>87.351699999999994</v>
      </c>
      <c r="J424" s="122">
        <f t="shared" si="166"/>
        <v>100</v>
      </c>
      <c r="K424" s="122">
        <f t="shared" si="167"/>
        <v>100</v>
      </c>
    </row>
    <row r="425" spans="1:11" s="39" customFormat="1" ht="25.5" x14ac:dyDescent="0.2">
      <c r="A425" s="15" t="s">
        <v>554</v>
      </c>
      <c r="B425" s="4" t="s">
        <v>162</v>
      </c>
      <c r="C425" s="4" t="s">
        <v>71</v>
      </c>
      <c r="D425" s="4" t="s">
        <v>73</v>
      </c>
      <c r="E425" s="4" t="s">
        <v>555</v>
      </c>
      <c r="F425" s="10"/>
      <c r="G425" s="133">
        <f>SUM(G426:G429)</f>
        <v>87.351699999999994</v>
      </c>
      <c r="H425" s="133">
        <f t="shared" ref="H425:I425" si="175">SUM(H426:H429)</f>
        <v>87.351699999999994</v>
      </c>
      <c r="I425" s="133">
        <f t="shared" si="175"/>
        <v>87.351699999999994</v>
      </c>
      <c r="J425" s="122">
        <f t="shared" si="166"/>
        <v>100</v>
      </c>
      <c r="K425" s="122">
        <f t="shared" si="167"/>
        <v>100</v>
      </c>
    </row>
    <row r="426" spans="1:11" x14ac:dyDescent="0.2">
      <c r="A426" s="36" t="s">
        <v>279</v>
      </c>
      <c r="B426" s="5" t="s">
        <v>162</v>
      </c>
      <c r="C426" s="5" t="s">
        <v>71</v>
      </c>
      <c r="D426" s="5" t="s">
        <v>73</v>
      </c>
      <c r="E426" s="5" t="s">
        <v>555</v>
      </c>
      <c r="F426" s="5" t="s">
        <v>150</v>
      </c>
      <c r="G426" s="134">
        <v>26.702500000000001</v>
      </c>
      <c r="H426" s="134">
        <v>26.702500000000001</v>
      </c>
      <c r="I426" s="134">
        <v>26.702500000000001</v>
      </c>
      <c r="J426" s="122">
        <f t="shared" si="166"/>
        <v>100</v>
      </c>
      <c r="K426" s="122">
        <f t="shared" si="167"/>
        <v>100</v>
      </c>
    </row>
    <row r="427" spans="1:11" ht="38.25" x14ac:dyDescent="0.2">
      <c r="A427" s="13" t="s">
        <v>281</v>
      </c>
      <c r="B427" s="5" t="s">
        <v>162</v>
      </c>
      <c r="C427" s="5" t="s">
        <v>71</v>
      </c>
      <c r="D427" s="5" t="s">
        <v>73</v>
      </c>
      <c r="E427" s="5" t="s">
        <v>555</v>
      </c>
      <c r="F427" s="5" t="s">
        <v>205</v>
      </c>
      <c r="G427" s="134">
        <v>8.0640999999999998</v>
      </c>
      <c r="H427" s="134">
        <v>8.0640999999999998</v>
      </c>
      <c r="I427" s="134">
        <v>8.0640999999999998</v>
      </c>
      <c r="J427" s="122">
        <f t="shared" si="166"/>
        <v>100</v>
      </c>
      <c r="K427" s="122">
        <f t="shared" si="167"/>
        <v>100</v>
      </c>
    </row>
    <row r="428" spans="1:11" s="39" customFormat="1" ht="25.5" x14ac:dyDescent="0.2">
      <c r="A428" s="36" t="s">
        <v>184</v>
      </c>
      <c r="B428" s="5" t="s">
        <v>162</v>
      </c>
      <c r="C428" s="5" t="s">
        <v>71</v>
      </c>
      <c r="D428" s="5" t="s">
        <v>73</v>
      </c>
      <c r="E428" s="5" t="s">
        <v>555</v>
      </c>
      <c r="F428" s="5" t="s">
        <v>118</v>
      </c>
      <c r="G428" s="134">
        <v>40.387999999999998</v>
      </c>
      <c r="H428" s="134">
        <v>40.387999999999998</v>
      </c>
      <c r="I428" s="134">
        <v>40.387999999999998</v>
      </c>
      <c r="J428" s="122">
        <f t="shared" si="166"/>
        <v>100</v>
      </c>
      <c r="K428" s="122">
        <f t="shared" si="167"/>
        <v>100</v>
      </c>
    </row>
    <row r="429" spans="1:11" s="39" customFormat="1" ht="38.25" x14ac:dyDescent="0.2">
      <c r="A429" s="13" t="s">
        <v>185</v>
      </c>
      <c r="B429" s="5" t="s">
        <v>162</v>
      </c>
      <c r="C429" s="5" t="s">
        <v>71</v>
      </c>
      <c r="D429" s="5" t="s">
        <v>73</v>
      </c>
      <c r="E429" s="5" t="s">
        <v>555</v>
      </c>
      <c r="F429" s="5" t="s">
        <v>178</v>
      </c>
      <c r="G429" s="134">
        <v>12.197100000000001</v>
      </c>
      <c r="H429" s="134">
        <v>12.197100000000001</v>
      </c>
      <c r="I429" s="134">
        <v>12.197100000000001</v>
      </c>
      <c r="J429" s="122">
        <f t="shared" si="166"/>
        <v>100</v>
      </c>
      <c r="K429" s="122">
        <f t="shared" si="167"/>
        <v>100</v>
      </c>
    </row>
    <row r="430" spans="1:11" s="39" customFormat="1" x14ac:dyDescent="0.2">
      <c r="A430" s="19" t="s">
        <v>129</v>
      </c>
      <c r="B430" s="8">
        <v>969</v>
      </c>
      <c r="C430" s="8" t="s">
        <v>76</v>
      </c>
      <c r="D430" s="8"/>
      <c r="E430" s="8"/>
      <c r="F430" s="8"/>
      <c r="G430" s="141">
        <f>G431</f>
        <v>1500</v>
      </c>
      <c r="H430" s="141">
        <f t="shared" ref="H430:I433" si="176">H431</f>
        <v>1382.8796400000001</v>
      </c>
      <c r="I430" s="141">
        <f t="shared" si="176"/>
        <v>1382.8796400000001</v>
      </c>
      <c r="J430" s="122">
        <f t="shared" si="166"/>
        <v>92.191976000000011</v>
      </c>
      <c r="K430" s="122">
        <f t="shared" si="167"/>
        <v>100</v>
      </c>
    </row>
    <row r="431" spans="1:11" s="39" customFormat="1" x14ac:dyDescent="0.2">
      <c r="A431" s="26" t="s">
        <v>168</v>
      </c>
      <c r="B431" s="7">
        <v>969</v>
      </c>
      <c r="C431" s="7" t="s">
        <v>76</v>
      </c>
      <c r="D431" s="7" t="s">
        <v>82</v>
      </c>
      <c r="E431" s="7"/>
      <c r="F431" s="7"/>
      <c r="G431" s="143">
        <f>G432</f>
        <v>1500</v>
      </c>
      <c r="H431" s="143">
        <f t="shared" si="176"/>
        <v>1382.8796400000001</v>
      </c>
      <c r="I431" s="143">
        <f t="shared" si="176"/>
        <v>1382.8796400000001</v>
      </c>
      <c r="J431" s="122">
        <f t="shared" si="166"/>
        <v>92.191976000000011</v>
      </c>
      <c r="K431" s="122">
        <f t="shared" si="167"/>
        <v>100</v>
      </c>
    </row>
    <row r="432" spans="1:11" s="39" customFormat="1" x14ac:dyDescent="0.2">
      <c r="A432" s="16" t="s">
        <v>163</v>
      </c>
      <c r="B432" s="10" t="s">
        <v>162</v>
      </c>
      <c r="C432" s="10" t="s">
        <v>76</v>
      </c>
      <c r="D432" s="10" t="s">
        <v>82</v>
      </c>
      <c r="E432" s="10" t="s">
        <v>186</v>
      </c>
      <c r="F432" s="10"/>
      <c r="G432" s="144">
        <f>G433</f>
        <v>1500</v>
      </c>
      <c r="H432" s="144">
        <f t="shared" si="176"/>
        <v>1382.8796400000001</v>
      </c>
      <c r="I432" s="144">
        <f t="shared" si="176"/>
        <v>1382.8796400000001</v>
      </c>
      <c r="J432" s="122">
        <f t="shared" si="166"/>
        <v>92.191976000000011</v>
      </c>
      <c r="K432" s="122">
        <f t="shared" si="167"/>
        <v>100</v>
      </c>
    </row>
    <row r="433" spans="1:11" s="39" customFormat="1" ht="204" x14ac:dyDescent="0.2">
      <c r="A433" s="22" t="s">
        <v>415</v>
      </c>
      <c r="B433" s="4" t="s">
        <v>162</v>
      </c>
      <c r="C433" s="4" t="s">
        <v>76</v>
      </c>
      <c r="D433" s="4" t="s">
        <v>82</v>
      </c>
      <c r="E433" s="4" t="s">
        <v>241</v>
      </c>
      <c r="F433" s="4"/>
      <c r="G433" s="145">
        <f>G434</f>
        <v>1500</v>
      </c>
      <c r="H433" s="145">
        <f t="shared" si="176"/>
        <v>1382.8796400000001</v>
      </c>
      <c r="I433" s="145">
        <f t="shared" si="176"/>
        <v>1382.8796400000001</v>
      </c>
      <c r="J433" s="122">
        <f t="shared" si="166"/>
        <v>92.191976000000011</v>
      </c>
      <c r="K433" s="122">
        <f t="shared" si="167"/>
        <v>100</v>
      </c>
    </row>
    <row r="434" spans="1:11" s="39" customFormat="1" x14ac:dyDescent="0.2">
      <c r="A434" s="13" t="s">
        <v>132</v>
      </c>
      <c r="B434" s="5" t="s">
        <v>162</v>
      </c>
      <c r="C434" s="5" t="s">
        <v>76</v>
      </c>
      <c r="D434" s="5" t="s">
        <v>82</v>
      </c>
      <c r="E434" s="5" t="s">
        <v>241</v>
      </c>
      <c r="F434" s="5" t="s">
        <v>133</v>
      </c>
      <c r="G434" s="146">
        <v>1500</v>
      </c>
      <c r="H434" s="146">
        <v>1382.8796400000001</v>
      </c>
      <c r="I434" s="146">
        <v>1382.8796400000001</v>
      </c>
      <c r="J434" s="122">
        <f t="shared" si="166"/>
        <v>92.191976000000011</v>
      </c>
      <c r="K434" s="122">
        <f t="shared" si="167"/>
        <v>100</v>
      </c>
    </row>
    <row r="435" spans="1:11" s="39" customFormat="1" ht="25.5" x14ac:dyDescent="0.2">
      <c r="A435" s="45" t="s">
        <v>100</v>
      </c>
      <c r="B435" s="46">
        <v>970</v>
      </c>
      <c r="C435" s="46"/>
      <c r="D435" s="46"/>
      <c r="E435" s="46"/>
      <c r="F435" s="46"/>
      <c r="G435" s="129">
        <f>G436+G466+G459</f>
        <v>87851.527559999988</v>
      </c>
      <c r="H435" s="129">
        <f t="shared" ref="H435:I435" si="177">H436+H466+H459</f>
        <v>88257.714099999983</v>
      </c>
      <c r="I435" s="129">
        <f t="shared" si="177"/>
        <v>88184.714099999983</v>
      </c>
      <c r="J435" s="122">
        <f t="shared" si="166"/>
        <v>100.37926095226113</v>
      </c>
      <c r="K435" s="122">
        <f t="shared" si="167"/>
        <v>99.917287683298383</v>
      </c>
    </row>
    <row r="436" spans="1:11" s="39" customFormat="1" x14ac:dyDescent="0.2">
      <c r="A436" s="32" t="s">
        <v>124</v>
      </c>
      <c r="B436" s="8">
        <v>970</v>
      </c>
      <c r="C436" s="8" t="s">
        <v>67</v>
      </c>
      <c r="D436" s="8"/>
      <c r="E436" s="8"/>
      <c r="F436" s="8"/>
      <c r="G436" s="130">
        <f>G437</f>
        <v>19047.614679999999</v>
      </c>
      <c r="H436" s="130">
        <f t="shared" ref="H436:I436" si="178">H437</f>
        <v>19453.801219999998</v>
      </c>
      <c r="I436" s="130">
        <f t="shared" si="178"/>
        <v>19453.801219999998</v>
      </c>
      <c r="J436" s="122">
        <f t="shared" si="166"/>
        <v>102.13247982397762</v>
      </c>
      <c r="K436" s="122">
        <f t="shared" si="167"/>
        <v>100</v>
      </c>
    </row>
    <row r="437" spans="1:11" s="39" customFormat="1" ht="38.25" x14ac:dyDescent="0.2">
      <c r="A437" s="26" t="s">
        <v>107</v>
      </c>
      <c r="B437" s="7">
        <v>970</v>
      </c>
      <c r="C437" s="7" t="s">
        <v>67</v>
      </c>
      <c r="D437" s="7" t="s">
        <v>75</v>
      </c>
      <c r="E437" s="7"/>
      <c r="F437" s="7"/>
      <c r="G437" s="131">
        <f>G442+G451+G438</f>
        <v>19047.614679999999</v>
      </c>
      <c r="H437" s="131">
        <f t="shared" ref="H437:I437" si="179">H442+H451+H438</f>
        <v>19453.801219999998</v>
      </c>
      <c r="I437" s="131">
        <f t="shared" si="179"/>
        <v>19453.801219999998</v>
      </c>
      <c r="J437" s="122">
        <f t="shared" si="166"/>
        <v>102.13247982397762</v>
      </c>
      <c r="K437" s="122">
        <f t="shared" si="167"/>
        <v>100</v>
      </c>
    </row>
    <row r="438" spans="1:11" s="39" customFormat="1" ht="25.5" x14ac:dyDescent="0.2">
      <c r="A438" s="108" t="s">
        <v>576</v>
      </c>
      <c r="B438" s="102" t="s">
        <v>446</v>
      </c>
      <c r="C438" s="102" t="s">
        <v>67</v>
      </c>
      <c r="D438" s="102" t="s">
        <v>75</v>
      </c>
      <c r="E438" s="102" t="s">
        <v>296</v>
      </c>
      <c r="F438" s="102"/>
      <c r="G438" s="136">
        <f>G439</f>
        <v>20</v>
      </c>
      <c r="H438" s="136">
        <f t="shared" ref="H438:I440" si="180">H439</f>
        <v>20</v>
      </c>
      <c r="I438" s="136">
        <f t="shared" si="180"/>
        <v>20</v>
      </c>
      <c r="J438" s="122">
        <f t="shared" si="166"/>
        <v>100</v>
      </c>
      <c r="K438" s="122">
        <f t="shared" si="167"/>
        <v>100</v>
      </c>
    </row>
    <row r="439" spans="1:11" s="39" customFormat="1" ht="25.5" x14ac:dyDescent="0.2">
      <c r="A439" s="95" t="s">
        <v>348</v>
      </c>
      <c r="B439" s="91" t="s">
        <v>446</v>
      </c>
      <c r="C439" s="91" t="s">
        <v>67</v>
      </c>
      <c r="D439" s="91" t="s">
        <v>75</v>
      </c>
      <c r="E439" s="91" t="s">
        <v>539</v>
      </c>
      <c r="F439" s="91"/>
      <c r="G439" s="135">
        <f>G440</f>
        <v>20</v>
      </c>
      <c r="H439" s="135">
        <f t="shared" si="180"/>
        <v>20</v>
      </c>
      <c r="I439" s="135">
        <f t="shared" si="180"/>
        <v>20</v>
      </c>
      <c r="J439" s="122">
        <f t="shared" si="166"/>
        <v>100</v>
      </c>
      <c r="K439" s="122">
        <f t="shared" si="167"/>
        <v>100</v>
      </c>
    </row>
    <row r="440" spans="1:11" s="39" customFormat="1" ht="25.5" x14ac:dyDescent="0.2">
      <c r="A440" s="95" t="s">
        <v>538</v>
      </c>
      <c r="B440" s="91" t="s">
        <v>446</v>
      </c>
      <c r="C440" s="91" t="s">
        <v>67</v>
      </c>
      <c r="D440" s="91" t="s">
        <v>75</v>
      </c>
      <c r="E440" s="91" t="s">
        <v>32</v>
      </c>
      <c r="F440" s="91"/>
      <c r="G440" s="135">
        <f>G441</f>
        <v>20</v>
      </c>
      <c r="H440" s="135">
        <f t="shared" si="180"/>
        <v>20</v>
      </c>
      <c r="I440" s="135">
        <f t="shared" si="180"/>
        <v>20</v>
      </c>
      <c r="J440" s="122">
        <f t="shared" si="166"/>
        <v>100</v>
      </c>
      <c r="K440" s="122">
        <f t="shared" si="167"/>
        <v>100</v>
      </c>
    </row>
    <row r="441" spans="1:11" s="39" customFormat="1" ht="25.5" x14ac:dyDescent="0.2">
      <c r="A441" s="13" t="s">
        <v>121</v>
      </c>
      <c r="B441" s="68" t="s">
        <v>446</v>
      </c>
      <c r="C441" s="68" t="s">
        <v>67</v>
      </c>
      <c r="D441" s="68" t="s">
        <v>75</v>
      </c>
      <c r="E441" s="68" t="s">
        <v>32</v>
      </c>
      <c r="F441" s="68" t="s">
        <v>122</v>
      </c>
      <c r="G441" s="134">
        <v>20</v>
      </c>
      <c r="H441" s="134">
        <v>20</v>
      </c>
      <c r="I441" s="134">
        <v>20</v>
      </c>
      <c r="J441" s="122">
        <f t="shared" si="166"/>
        <v>100</v>
      </c>
      <c r="K441" s="122">
        <f t="shared" si="167"/>
        <v>100</v>
      </c>
    </row>
    <row r="442" spans="1:11" s="39" customFormat="1" ht="25.5" x14ac:dyDescent="0.2">
      <c r="A442" s="38" t="s">
        <v>593</v>
      </c>
      <c r="B442" s="10">
        <v>970</v>
      </c>
      <c r="C442" s="10" t="s">
        <v>67</v>
      </c>
      <c r="D442" s="10" t="s">
        <v>75</v>
      </c>
      <c r="E442" s="10" t="s">
        <v>180</v>
      </c>
      <c r="F442" s="10"/>
      <c r="G442" s="132">
        <f>G443</f>
        <v>11567.966649999998</v>
      </c>
      <c r="H442" s="132">
        <f t="shared" ref="H442:I444" si="181">H443</f>
        <v>11918.828649999999</v>
      </c>
      <c r="I442" s="132">
        <f t="shared" si="181"/>
        <v>11918.828649999999</v>
      </c>
      <c r="J442" s="122">
        <f t="shared" si="166"/>
        <v>103.03304816322236</v>
      </c>
      <c r="K442" s="122">
        <f t="shared" si="167"/>
        <v>100</v>
      </c>
    </row>
    <row r="443" spans="1:11" s="39" customFormat="1" ht="27" x14ac:dyDescent="0.25">
      <c r="A443" s="58" t="s">
        <v>0</v>
      </c>
      <c r="B443" s="6">
        <v>970</v>
      </c>
      <c r="C443" s="6" t="s">
        <v>67</v>
      </c>
      <c r="D443" s="6" t="s">
        <v>75</v>
      </c>
      <c r="E443" s="6" t="s">
        <v>181</v>
      </c>
      <c r="F443" s="6"/>
      <c r="G443" s="139">
        <f>G444</f>
        <v>11567.966649999998</v>
      </c>
      <c r="H443" s="139">
        <f t="shared" si="181"/>
        <v>11918.828649999999</v>
      </c>
      <c r="I443" s="139">
        <f t="shared" si="181"/>
        <v>11918.828649999999</v>
      </c>
      <c r="J443" s="122">
        <f t="shared" si="166"/>
        <v>103.03304816322236</v>
      </c>
      <c r="K443" s="122">
        <f t="shared" si="167"/>
        <v>100</v>
      </c>
    </row>
    <row r="444" spans="1:11" s="39" customFormat="1" ht="25.5" x14ac:dyDescent="0.2">
      <c r="A444" s="29" t="s">
        <v>183</v>
      </c>
      <c r="B444" s="4">
        <v>970</v>
      </c>
      <c r="C444" s="4" t="s">
        <v>67</v>
      </c>
      <c r="D444" s="4" t="s">
        <v>75</v>
      </c>
      <c r="E444" s="4" t="s">
        <v>182</v>
      </c>
      <c r="F444" s="4"/>
      <c r="G444" s="133">
        <f>G445</f>
        <v>11567.966649999998</v>
      </c>
      <c r="H444" s="133">
        <f t="shared" si="181"/>
        <v>11918.828649999999</v>
      </c>
      <c r="I444" s="133">
        <f t="shared" si="181"/>
        <v>11918.828649999999</v>
      </c>
      <c r="J444" s="122">
        <f t="shared" si="166"/>
        <v>103.03304816322236</v>
      </c>
      <c r="K444" s="122">
        <f t="shared" si="167"/>
        <v>100</v>
      </c>
    </row>
    <row r="445" spans="1:11" s="39" customFormat="1" ht="25.5" x14ac:dyDescent="0.2">
      <c r="A445" s="27" t="s">
        <v>146</v>
      </c>
      <c r="B445" s="4">
        <v>970</v>
      </c>
      <c r="C445" s="4" t="s">
        <v>67</v>
      </c>
      <c r="D445" s="4" t="s">
        <v>75</v>
      </c>
      <c r="E445" s="4" t="s">
        <v>179</v>
      </c>
      <c r="F445" s="6"/>
      <c r="G445" s="133">
        <f>SUM(G446:G450)</f>
        <v>11567.966649999998</v>
      </c>
      <c r="H445" s="133">
        <f t="shared" ref="H445:I445" si="182">SUM(H446:H450)</f>
        <v>11918.828649999999</v>
      </c>
      <c r="I445" s="133">
        <f t="shared" si="182"/>
        <v>11918.828649999999</v>
      </c>
      <c r="J445" s="122">
        <f t="shared" si="166"/>
        <v>103.03304816322236</v>
      </c>
      <c r="K445" s="122">
        <f t="shared" si="167"/>
        <v>100</v>
      </c>
    </row>
    <row r="446" spans="1:11" s="39" customFormat="1" ht="25.5" x14ac:dyDescent="0.2">
      <c r="A446" s="13" t="s">
        <v>184</v>
      </c>
      <c r="B446" s="5">
        <v>970</v>
      </c>
      <c r="C446" s="5" t="s">
        <v>67</v>
      </c>
      <c r="D446" s="5" t="s">
        <v>75</v>
      </c>
      <c r="E446" s="5" t="s">
        <v>179</v>
      </c>
      <c r="F446" s="5" t="s">
        <v>118</v>
      </c>
      <c r="G446" s="138">
        <v>7880.7805799999996</v>
      </c>
      <c r="H446" s="138">
        <v>8111.6425799999997</v>
      </c>
      <c r="I446" s="138">
        <v>8111.6425799999997</v>
      </c>
      <c r="J446" s="122">
        <f t="shared" si="166"/>
        <v>102.92943062754325</v>
      </c>
      <c r="K446" s="122">
        <f t="shared" si="167"/>
        <v>100</v>
      </c>
    </row>
    <row r="447" spans="1:11" s="39" customFormat="1" ht="25.5" x14ac:dyDescent="0.2">
      <c r="A447" s="13" t="s">
        <v>432</v>
      </c>
      <c r="B447" s="5" t="s">
        <v>446</v>
      </c>
      <c r="C447" s="5" t="s">
        <v>67</v>
      </c>
      <c r="D447" s="5" t="s">
        <v>75</v>
      </c>
      <c r="E447" s="5" t="s">
        <v>179</v>
      </c>
      <c r="F447" s="5" t="s">
        <v>433</v>
      </c>
      <c r="G447" s="138">
        <v>61.98</v>
      </c>
      <c r="H447" s="138">
        <v>61.98</v>
      </c>
      <c r="I447" s="138">
        <v>61.98</v>
      </c>
      <c r="J447" s="122">
        <f t="shared" si="166"/>
        <v>100</v>
      </c>
      <c r="K447" s="122">
        <f t="shared" si="167"/>
        <v>100</v>
      </c>
    </row>
    <row r="448" spans="1:11" s="96" customFormat="1" ht="38.25" x14ac:dyDescent="0.2">
      <c r="A448" s="13" t="s">
        <v>185</v>
      </c>
      <c r="B448" s="5">
        <v>970</v>
      </c>
      <c r="C448" s="5" t="s">
        <v>67</v>
      </c>
      <c r="D448" s="5" t="s">
        <v>75</v>
      </c>
      <c r="E448" s="5" t="s">
        <v>179</v>
      </c>
      <c r="F448" s="5" t="s">
        <v>178</v>
      </c>
      <c r="G448" s="138">
        <v>2313.9518899999998</v>
      </c>
      <c r="H448" s="138">
        <v>2433.9518899999998</v>
      </c>
      <c r="I448" s="138">
        <v>2433.9518899999998</v>
      </c>
      <c r="J448" s="122">
        <f t="shared" si="166"/>
        <v>105.18593323044414</v>
      </c>
      <c r="K448" s="122">
        <f t="shared" si="167"/>
        <v>100</v>
      </c>
    </row>
    <row r="449" spans="1:11" s="96" customFormat="1" ht="25.5" x14ac:dyDescent="0.2">
      <c r="A449" s="13" t="s">
        <v>119</v>
      </c>
      <c r="B449" s="5">
        <v>970</v>
      </c>
      <c r="C449" s="5" t="s">
        <v>67</v>
      </c>
      <c r="D449" s="5" t="s">
        <v>75</v>
      </c>
      <c r="E449" s="5" t="s">
        <v>179</v>
      </c>
      <c r="F449" s="5" t="s">
        <v>120</v>
      </c>
      <c r="G449" s="138">
        <v>1054.7339999999999</v>
      </c>
      <c r="H449" s="138">
        <v>1054.7339999999999</v>
      </c>
      <c r="I449" s="138">
        <v>1054.7339999999999</v>
      </c>
      <c r="J449" s="122">
        <f t="shared" si="166"/>
        <v>100</v>
      </c>
      <c r="K449" s="122">
        <f t="shared" si="167"/>
        <v>100</v>
      </c>
    </row>
    <row r="450" spans="1:11" s="96" customFormat="1" ht="25.5" x14ac:dyDescent="0.2">
      <c r="A450" s="13" t="s">
        <v>121</v>
      </c>
      <c r="B450" s="5">
        <v>970</v>
      </c>
      <c r="C450" s="5" t="s">
        <v>67</v>
      </c>
      <c r="D450" s="5" t="s">
        <v>75</v>
      </c>
      <c r="E450" s="5" t="s">
        <v>179</v>
      </c>
      <c r="F450" s="5" t="s">
        <v>122</v>
      </c>
      <c r="G450" s="134">
        <v>256.52017999999998</v>
      </c>
      <c r="H450" s="134">
        <v>256.52017999999998</v>
      </c>
      <c r="I450" s="134">
        <v>256.52017999999998</v>
      </c>
      <c r="J450" s="122">
        <f t="shared" si="166"/>
        <v>100</v>
      </c>
      <c r="K450" s="122">
        <f t="shared" si="167"/>
        <v>100</v>
      </c>
    </row>
    <row r="451" spans="1:11" s="96" customFormat="1" x14ac:dyDescent="0.2">
      <c r="A451" s="37" t="s">
        <v>163</v>
      </c>
      <c r="B451" s="10">
        <v>970</v>
      </c>
      <c r="C451" s="10" t="s">
        <v>67</v>
      </c>
      <c r="D451" s="10" t="s">
        <v>75</v>
      </c>
      <c r="E451" s="10" t="s">
        <v>186</v>
      </c>
      <c r="F451" s="10"/>
      <c r="G451" s="132">
        <f>G452+G457</f>
        <v>7459.6480299999994</v>
      </c>
      <c r="H451" s="132">
        <f t="shared" ref="H451:I451" si="183">H452+H457</f>
        <v>7514.972569999999</v>
      </c>
      <c r="I451" s="132">
        <f t="shared" si="183"/>
        <v>7514.972569999999</v>
      </c>
      <c r="J451" s="122">
        <f t="shared" si="166"/>
        <v>100.74165080949535</v>
      </c>
      <c r="K451" s="122">
        <f t="shared" si="167"/>
        <v>100</v>
      </c>
    </row>
    <row r="452" spans="1:11" s="39" customFormat="1" ht="38.25" x14ac:dyDescent="0.2">
      <c r="A452" s="15" t="s">
        <v>159</v>
      </c>
      <c r="B452" s="4">
        <v>970</v>
      </c>
      <c r="C452" s="4" t="s">
        <v>67</v>
      </c>
      <c r="D452" s="4" t="s">
        <v>75</v>
      </c>
      <c r="E452" s="4" t="s">
        <v>187</v>
      </c>
      <c r="F452" s="4"/>
      <c r="G452" s="135">
        <f>SUM(G453:G456)</f>
        <v>7353.4637299999995</v>
      </c>
      <c r="H452" s="135">
        <f t="shared" ref="H452:I452" si="184">SUM(H453:H456)</f>
        <v>7408.7882699999991</v>
      </c>
      <c r="I452" s="135">
        <f t="shared" si="184"/>
        <v>7408.7882699999991</v>
      </c>
      <c r="J452" s="122">
        <f t="shared" si="166"/>
        <v>100.75236027580161</v>
      </c>
      <c r="K452" s="122">
        <f t="shared" si="167"/>
        <v>100</v>
      </c>
    </row>
    <row r="453" spans="1:11" s="39" customFormat="1" x14ac:dyDescent="0.2">
      <c r="A453" s="23" t="s">
        <v>276</v>
      </c>
      <c r="B453" s="5">
        <v>970</v>
      </c>
      <c r="C453" s="5" t="s">
        <v>67</v>
      </c>
      <c r="D453" s="5" t="s">
        <v>75</v>
      </c>
      <c r="E453" s="5" t="s">
        <v>187</v>
      </c>
      <c r="F453" s="5" t="s">
        <v>150</v>
      </c>
      <c r="G453" s="134">
        <v>4729.4512000000004</v>
      </c>
      <c r="H453" s="134">
        <v>4791.3591999999999</v>
      </c>
      <c r="I453" s="134">
        <v>4791.3591999999999</v>
      </c>
      <c r="J453" s="122">
        <f t="shared" si="166"/>
        <v>101.30898908524524</v>
      </c>
      <c r="K453" s="122">
        <f t="shared" si="167"/>
        <v>100</v>
      </c>
    </row>
    <row r="454" spans="1:11" s="39" customFormat="1" ht="38.25" x14ac:dyDescent="0.2">
      <c r="A454" s="23" t="s">
        <v>278</v>
      </c>
      <c r="B454" s="5">
        <v>970</v>
      </c>
      <c r="C454" s="5" t="s">
        <v>67</v>
      </c>
      <c r="D454" s="5" t="s">
        <v>75</v>
      </c>
      <c r="E454" s="5" t="s">
        <v>187</v>
      </c>
      <c r="F454" s="5" t="s">
        <v>205</v>
      </c>
      <c r="G454" s="134">
        <v>1511.5955300000001</v>
      </c>
      <c r="H454" s="134">
        <v>1480.01207</v>
      </c>
      <c r="I454" s="134">
        <v>1480.01207</v>
      </c>
      <c r="J454" s="122">
        <f t="shared" si="166"/>
        <v>97.910587893839562</v>
      </c>
      <c r="K454" s="122">
        <f t="shared" si="167"/>
        <v>100</v>
      </c>
    </row>
    <row r="455" spans="1:11" s="39" customFormat="1" ht="25.5" x14ac:dyDescent="0.2">
      <c r="A455" s="13" t="s">
        <v>119</v>
      </c>
      <c r="B455" s="5">
        <v>970</v>
      </c>
      <c r="C455" s="5" t="s">
        <v>67</v>
      </c>
      <c r="D455" s="5" t="s">
        <v>75</v>
      </c>
      <c r="E455" s="5" t="s">
        <v>187</v>
      </c>
      <c r="F455" s="5" t="s">
        <v>120</v>
      </c>
      <c r="G455" s="134">
        <v>923.62800000000004</v>
      </c>
      <c r="H455" s="134">
        <v>923.62800000000004</v>
      </c>
      <c r="I455" s="134">
        <v>923.62800000000004</v>
      </c>
      <c r="J455" s="122">
        <f t="shared" si="166"/>
        <v>100</v>
      </c>
      <c r="K455" s="122">
        <f t="shared" si="167"/>
        <v>100</v>
      </c>
    </row>
    <row r="456" spans="1:11" s="39" customFormat="1" ht="25.5" x14ac:dyDescent="0.2">
      <c r="A456" s="13" t="s">
        <v>121</v>
      </c>
      <c r="B456" s="5">
        <v>970</v>
      </c>
      <c r="C456" s="5" t="s">
        <v>67</v>
      </c>
      <c r="D456" s="5" t="s">
        <v>75</v>
      </c>
      <c r="E456" s="5" t="s">
        <v>187</v>
      </c>
      <c r="F456" s="5" t="s">
        <v>122</v>
      </c>
      <c r="G456" s="134">
        <v>188.78899999999999</v>
      </c>
      <c r="H456" s="134">
        <v>213.78899999999999</v>
      </c>
      <c r="I456" s="134">
        <v>213.78899999999999</v>
      </c>
      <c r="J456" s="122">
        <f t="shared" si="166"/>
        <v>113.24229695586077</v>
      </c>
      <c r="K456" s="122">
        <f t="shared" si="167"/>
        <v>100</v>
      </c>
    </row>
    <row r="457" spans="1:11" s="39" customFormat="1" ht="25.5" x14ac:dyDescent="0.2">
      <c r="A457" s="15" t="s">
        <v>554</v>
      </c>
      <c r="B457" s="4" t="s">
        <v>446</v>
      </c>
      <c r="C457" s="4" t="s">
        <v>67</v>
      </c>
      <c r="D457" s="4" t="s">
        <v>75</v>
      </c>
      <c r="E457" s="4" t="s">
        <v>555</v>
      </c>
      <c r="F457" s="10"/>
      <c r="G457" s="133">
        <f>G458</f>
        <v>106.18429999999999</v>
      </c>
      <c r="H457" s="133">
        <f t="shared" ref="H457:I457" si="185">H458</f>
        <v>106.18429999999999</v>
      </c>
      <c r="I457" s="133">
        <f t="shared" si="185"/>
        <v>106.18429999999999</v>
      </c>
      <c r="J457" s="122">
        <f t="shared" si="166"/>
        <v>100</v>
      </c>
      <c r="K457" s="122">
        <f t="shared" si="167"/>
        <v>100</v>
      </c>
    </row>
    <row r="458" spans="1:11" s="39" customFormat="1" ht="25.5" x14ac:dyDescent="0.2">
      <c r="A458" s="13" t="s">
        <v>184</v>
      </c>
      <c r="B458" s="5" t="s">
        <v>446</v>
      </c>
      <c r="C458" s="5" t="s">
        <v>67</v>
      </c>
      <c r="D458" s="5" t="s">
        <v>75</v>
      </c>
      <c r="E458" s="5" t="s">
        <v>555</v>
      </c>
      <c r="F458" s="5" t="s">
        <v>118</v>
      </c>
      <c r="G458" s="138">
        <v>106.18429999999999</v>
      </c>
      <c r="H458" s="138">
        <v>106.18429999999999</v>
      </c>
      <c r="I458" s="138">
        <v>106.18429999999999</v>
      </c>
      <c r="J458" s="122">
        <f t="shared" si="166"/>
        <v>100</v>
      </c>
      <c r="K458" s="122">
        <f t="shared" si="167"/>
        <v>100</v>
      </c>
    </row>
    <row r="459" spans="1:11" s="39" customFormat="1" ht="25.5" x14ac:dyDescent="0.2">
      <c r="A459" s="82" t="s">
        <v>447</v>
      </c>
      <c r="B459" s="8">
        <v>970</v>
      </c>
      <c r="C459" s="8" t="s">
        <v>104</v>
      </c>
      <c r="D459" s="8"/>
      <c r="E459" s="8"/>
      <c r="F459" s="8"/>
      <c r="G459" s="130">
        <f>G460</f>
        <v>6.9816700000000003</v>
      </c>
      <c r="H459" s="130">
        <f t="shared" ref="H459:I463" si="186">H460</f>
        <v>6.9816700000000003</v>
      </c>
      <c r="I459" s="130">
        <f t="shared" si="186"/>
        <v>6.9816700000000003</v>
      </c>
      <c r="J459" s="122">
        <f t="shared" si="166"/>
        <v>100</v>
      </c>
      <c r="K459" s="122">
        <f t="shared" si="167"/>
        <v>100</v>
      </c>
    </row>
    <row r="460" spans="1:11" s="39" customFormat="1" ht="25.5" x14ac:dyDescent="0.2">
      <c r="A460" s="83" t="s">
        <v>448</v>
      </c>
      <c r="B460" s="7">
        <v>970</v>
      </c>
      <c r="C460" s="7" t="s">
        <v>104</v>
      </c>
      <c r="D460" s="7" t="s">
        <v>67</v>
      </c>
      <c r="E460" s="7"/>
      <c r="F460" s="7"/>
      <c r="G460" s="131">
        <f>G461</f>
        <v>6.9816700000000003</v>
      </c>
      <c r="H460" s="131">
        <f t="shared" si="186"/>
        <v>6.9816700000000003</v>
      </c>
      <c r="I460" s="131">
        <f t="shared" si="186"/>
        <v>6.9816700000000003</v>
      </c>
      <c r="J460" s="122">
        <f t="shared" si="166"/>
        <v>100</v>
      </c>
      <c r="K460" s="122">
        <f t="shared" si="167"/>
        <v>100</v>
      </c>
    </row>
    <row r="461" spans="1:11" s="39" customFormat="1" ht="25.5" x14ac:dyDescent="0.2">
      <c r="A461" s="38" t="s">
        <v>593</v>
      </c>
      <c r="B461" s="10">
        <v>970</v>
      </c>
      <c r="C461" s="10" t="s">
        <v>104</v>
      </c>
      <c r="D461" s="10" t="s">
        <v>67</v>
      </c>
      <c r="E461" s="10" t="s">
        <v>180</v>
      </c>
      <c r="F461" s="10"/>
      <c r="G461" s="132">
        <f>G462</f>
        <v>6.9816700000000003</v>
      </c>
      <c r="H461" s="132">
        <f t="shared" si="186"/>
        <v>6.9816700000000003</v>
      </c>
      <c r="I461" s="132">
        <f t="shared" si="186"/>
        <v>6.9816700000000003</v>
      </c>
      <c r="J461" s="122">
        <f t="shared" si="166"/>
        <v>100</v>
      </c>
      <c r="K461" s="122">
        <f t="shared" si="167"/>
        <v>100</v>
      </c>
    </row>
    <row r="462" spans="1:11" s="39" customFormat="1" ht="13.5" x14ac:dyDescent="0.25">
      <c r="A462" s="56" t="s">
        <v>449</v>
      </c>
      <c r="B462" s="6">
        <v>970</v>
      </c>
      <c r="C462" s="6" t="s">
        <v>104</v>
      </c>
      <c r="D462" s="6" t="s">
        <v>67</v>
      </c>
      <c r="E462" s="6" t="s">
        <v>453</v>
      </c>
      <c r="F462" s="6"/>
      <c r="G462" s="139">
        <f>G463</f>
        <v>6.9816700000000003</v>
      </c>
      <c r="H462" s="139">
        <f t="shared" si="186"/>
        <v>6.9816700000000003</v>
      </c>
      <c r="I462" s="139">
        <f t="shared" si="186"/>
        <v>6.9816700000000003</v>
      </c>
      <c r="J462" s="122">
        <f t="shared" si="166"/>
        <v>100</v>
      </c>
      <c r="K462" s="122">
        <f t="shared" si="167"/>
        <v>100</v>
      </c>
    </row>
    <row r="463" spans="1:11" s="39" customFormat="1" ht="25.5" x14ac:dyDescent="0.2">
      <c r="A463" s="15" t="s">
        <v>450</v>
      </c>
      <c r="B463" s="4">
        <v>970</v>
      </c>
      <c r="C463" s="4" t="s">
        <v>104</v>
      </c>
      <c r="D463" s="4" t="s">
        <v>67</v>
      </c>
      <c r="E463" s="4" t="s">
        <v>454</v>
      </c>
      <c r="F463" s="4"/>
      <c r="G463" s="133">
        <f>G464</f>
        <v>6.9816700000000003</v>
      </c>
      <c r="H463" s="133">
        <f t="shared" si="186"/>
        <v>6.9816700000000003</v>
      </c>
      <c r="I463" s="133">
        <f t="shared" si="186"/>
        <v>6.9816700000000003</v>
      </c>
      <c r="J463" s="122">
        <f t="shared" si="166"/>
        <v>100</v>
      </c>
      <c r="K463" s="122">
        <f t="shared" si="167"/>
        <v>100</v>
      </c>
    </row>
    <row r="464" spans="1:11" x14ac:dyDescent="0.2">
      <c r="A464" s="15" t="s">
        <v>451</v>
      </c>
      <c r="B464" s="4">
        <v>970</v>
      </c>
      <c r="C464" s="4" t="s">
        <v>104</v>
      </c>
      <c r="D464" s="4" t="s">
        <v>67</v>
      </c>
      <c r="E464" s="4" t="s">
        <v>455</v>
      </c>
      <c r="F464" s="4"/>
      <c r="G464" s="133">
        <f>SUM(G465)</f>
        <v>6.9816700000000003</v>
      </c>
      <c r="H464" s="133">
        <f t="shared" ref="H464:I464" si="187">SUM(H465)</f>
        <v>6.9816700000000003</v>
      </c>
      <c r="I464" s="133">
        <f t="shared" si="187"/>
        <v>6.9816700000000003</v>
      </c>
      <c r="J464" s="122">
        <f t="shared" si="166"/>
        <v>100</v>
      </c>
      <c r="K464" s="122">
        <f t="shared" si="167"/>
        <v>100</v>
      </c>
    </row>
    <row r="465" spans="1:11" x14ac:dyDescent="0.2">
      <c r="A465" s="125" t="s">
        <v>452</v>
      </c>
      <c r="B465" s="5">
        <v>970</v>
      </c>
      <c r="C465" s="5" t="s">
        <v>104</v>
      </c>
      <c r="D465" s="5" t="s">
        <v>67</v>
      </c>
      <c r="E465" s="5" t="s">
        <v>455</v>
      </c>
      <c r="F465" s="5" t="s">
        <v>456</v>
      </c>
      <c r="G465" s="138">
        <v>6.9816700000000003</v>
      </c>
      <c r="H465" s="138">
        <v>6.9816700000000003</v>
      </c>
      <c r="I465" s="138">
        <v>6.9816700000000003</v>
      </c>
      <c r="J465" s="122">
        <f t="shared" ref="J465:J528" si="188">I465/G465*100</f>
        <v>100</v>
      </c>
      <c r="K465" s="122">
        <f t="shared" ref="K465:K528" si="189">I465/H465*100</f>
        <v>100</v>
      </c>
    </row>
    <row r="466" spans="1:11" ht="38.25" x14ac:dyDescent="0.2">
      <c r="A466" s="19" t="s">
        <v>138</v>
      </c>
      <c r="B466" s="8">
        <v>970</v>
      </c>
      <c r="C466" s="8" t="s">
        <v>89</v>
      </c>
      <c r="D466" s="8"/>
      <c r="E466" s="8"/>
      <c r="F466" s="8"/>
      <c r="G466" s="130">
        <f>G467+G475</f>
        <v>68796.931209999995</v>
      </c>
      <c r="H466" s="130">
        <f t="shared" ref="H466:I466" si="190">H467+H475</f>
        <v>68796.931209999995</v>
      </c>
      <c r="I466" s="130">
        <f t="shared" si="190"/>
        <v>68723.931209999995</v>
      </c>
      <c r="J466" s="122">
        <f t="shared" si="188"/>
        <v>99.893890615880565</v>
      </c>
      <c r="K466" s="122">
        <f t="shared" si="189"/>
        <v>99.893890615880565</v>
      </c>
    </row>
    <row r="467" spans="1:11" ht="38.25" x14ac:dyDescent="0.2">
      <c r="A467" s="21" t="s">
        <v>109</v>
      </c>
      <c r="B467" s="7">
        <v>970</v>
      </c>
      <c r="C467" s="7" t="s">
        <v>89</v>
      </c>
      <c r="D467" s="7" t="s">
        <v>67</v>
      </c>
      <c r="E467" s="7"/>
      <c r="F467" s="7"/>
      <c r="G467" s="131">
        <f>G468</f>
        <v>23512.799999999999</v>
      </c>
      <c r="H467" s="131">
        <f t="shared" ref="H467:I469" si="191">H468</f>
        <v>23512.799999999999</v>
      </c>
      <c r="I467" s="131">
        <f t="shared" si="191"/>
        <v>23439.8</v>
      </c>
      <c r="J467" s="122">
        <f t="shared" si="188"/>
        <v>99.689530808750987</v>
      </c>
      <c r="K467" s="122">
        <f t="shared" si="189"/>
        <v>99.689530808750987</v>
      </c>
    </row>
    <row r="468" spans="1:11" ht="25.5" x14ac:dyDescent="0.2">
      <c r="A468" s="38" t="s">
        <v>593</v>
      </c>
      <c r="B468" s="10">
        <v>970</v>
      </c>
      <c r="C468" s="10" t="s">
        <v>89</v>
      </c>
      <c r="D468" s="10" t="s">
        <v>67</v>
      </c>
      <c r="E468" s="10" t="s">
        <v>180</v>
      </c>
      <c r="F468" s="10"/>
      <c r="G468" s="132">
        <f>G469</f>
        <v>23512.799999999999</v>
      </c>
      <c r="H468" s="132">
        <f t="shared" si="191"/>
        <v>23512.799999999999</v>
      </c>
      <c r="I468" s="132">
        <f t="shared" si="191"/>
        <v>23439.8</v>
      </c>
      <c r="J468" s="122">
        <f t="shared" si="188"/>
        <v>99.689530808750987</v>
      </c>
      <c r="K468" s="122">
        <f t="shared" si="189"/>
        <v>99.689530808750987</v>
      </c>
    </row>
    <row r="469" spans="1:11" ht="27" x14ac:dyDescent="0.2">
      <c r="A469" s="30" t="s">
        <v>366</v>
      </c>
      <c r="B469" s="6">
        <v>970</v>
      </c>
      <c r="C469" s="6" t="s">
        <v>89</v>
      </c>
      <c r="D469" s="6" t="s">
        <v>67</v>
      </c>
      <c r="E469" s="6" t="s">
        <v>188</v>
      </c>
      <c r="F469" s="6"/>
      <c r="G469" s="139">
        <f>G470</f>
        <v>23512.799999999999</v>
      </c>
      <c r="H469" s="139">
        <f t="shared" si="191"/>
        <v>23512.799999999999</v>
      </c>
      <c r="I469" s="139">
        <f t="shared" si="191"/>
        <v>23439.8</v>
      </c>
      <c r="J469" s="122">
        <f t="shared" si="188"/>
        <v>99.689530808750987</v>
      </c>
      <c r="K469" s="122">
        <f t="shared" si="189"/>
        <v>99.689530808750987</v>
      </c>
    </row>
    <row r="470" spans="1:11" s="39" customFormat="1" ht="25.5" x14ac:dyDescent="0.2">
      <c r="A470" s="14" t="s">
        <v>189</v>
      </c>
      <c r="B470" s="4">
        <v>970</v>
      </c>
      <c r="C470" s="4" t="s">
        <v>89</v>
      </c>
      <c r="D470" s="4" t="s">
        <v>67</v>
      </c>
      <c r="E470" s="4" t="s">
        <v>190</v>
      </c>
      <c r="F470" s="4"/>
      <c r="G470" s="133">
        <f>G471+G473</f>
        <v>23512.799999999999</v>
      </c>
      <c r="H470" s="133">
        <f t="shared" ref="H470:I470" si="192">H471+H473</f>
        <v>23512.799999999999</v>
      </c>
      <c r="I470" s="133">
        <f t="shared" si="192"/>
        <v>23439.8</v>
      </c>
      <c r="J470" s="122">
        <f t="shared" si="188"/>
        <v>99.689530808750987</v>
      </c>
      <c r="K470" s="122">
        <f t="shared" si="189"/>
        <v>99.689530808750987</v>
      </c>
    </row>
    <row r="471" spans="1:11" ht="25.5" x14ac:dyDescent="0.2">
      <c r="A471" s="14" t="s">
        <v>92</v>
      </c>
      <c r="B471" s="4">
        <v>970</v>
      </c>
      <c r="C471" s="4" t="s">
        <v>89</v>
      </c>
      <c r="D471" s="4" t="s">
        <v>67</v>
      </c>
      <c r="E471" s="4" t="s">
        <v>196</v>
      </c>
      <c r="F471" s="4"/>
      <c r="G471" s="133">
        <f>SUM(G472)</f>
        <v>23391.200000000001</v>
      </c>
      <c r="H471" s="133">
        <f t="shared" ref="H471:I471" si="193">SUM(H472)</f>
        <v>23391.200000000001</v>
      </c>
      <c r="I471" s="133">
        <f t="shared" si="193"/>
        <v>23391.200000000001</v>
      </c>
      <c r="J471" s="122">
        <f t="shared" si="188"/>
        <v>100</v>
      </c>
      <c r="K471" s="122">
        <f t="shared" si="189"/>
        <v>100</v>
      </c>
    </row>
    <row r="472" spans="1:11" x14ac:dyDescent="0.2">
      <c r="A472" s="17" t="s">
        <v>153</v>
      </c>
      <c r="B472" s="5">
        <v>970</v>
      </c>
      <c r="C472" s="5" t="s">
        <v>89</v>
      </c>
      <c r="D472" s="5" t="s">
        <v>67</v>
      </c>
      <c r="E472" s="5" t="s">
        <v>196</v>
      </c>
      <c r="F472" s="5" t="s">
        <v>139</v>
      </c>
      <c r="G472" s="138">
        <v>23391.200000000001</v>
      </c>
      <c r="H472" s="138">
        <v>23391.200000000001</v>
      </c>
      <c r="I472" s="138">
        <v>23391.200000000001</v>
      </c>
      <c r="J472" s="122">
        <f t="shared" si="188"/>
        <v>100</v>
      </c>
      <c r="K472" s="122">
        <f t="shared" si="189"/>
        <v>100</v>
      </c>
    </row>
    <row r="473" spans="1:11" s="39" customFormat="1" ht="25.5" x14ac:dyDescent="0.2">
      <c r="A473" s="27" t="s">
        <v>152</v>
      </c>
      <c r="B473" s="4">
        <v>970</v>
      </c>
      <c r="C473" s="4" t="s">
        <v>89</v>
      </c>
      <c r="D473" s="4" t="s">
        <v>67</v>
      </c>
      <c r="E473" s="4" t="s">
        <v>191</v>
      </c>
      <c r="F473" s="4"/>
      <c r="G473" s="135">
        <f>SUM(G474)</f>
        <v>121.6</v>
      </c>
      <c r="H473" s="135">
        <f t="shared" ref="H473:I473" si="194">SUM(H474)</f>
        <v>121.6</v>
      </c>
      <c r="I473" s="135">
        <f t="shared" si="194"/>
        <v>48.6</v>
      </c>
      <c r="J473" s="122">
        <f t="shared" si="188"/>
        <v>39.967105263157897</v>
      </c>
      <c r="K473" s="122">
        <f t="shared" si="189"/>
        <v>39.967105263157897</v>
      </c>
    </row>
    <row r="474" spans="1:11" s="39" customFormat="1" x14ac:dyDescent="0.2">
      <c r="A474" s="17" t="s">
        <v>153</v>
      </c>
      <c r="B474" s="5">
        <v>970</v>
      </c>
      <c r="C474" s="5" t="s">
        <v>89</v>
      </c>
      <c r="D474" s="5" t="s">
        <v>67</v>
      </c>
      <c r="E474" s="5" t="s">
        <v>191</v>
      </c>
      <c r="F474" s="5" t="s">
        <v>139</v>
      </c>
      <c r="G474" s="134">
        <v>121.6</v>
      </c>
      <c r="H474" s="134">
        <v>121.6</v>
      </c>
      <c r="I474" s="134">
        <v>48.6</v>
      </c>
      <c r="J474" s="122">
        <f t="shared" si="188"/>
        <v>39.967105263157897</v>
      </c>
      <c r="K474" s="122">
        <f t="shared" si="189"/>
        <v>39.967105263157897</v>
      </c>
    </row>
    <row r="475" spans="1:11" s="39" customFormat="1" x14ac:dyDescent="0.2">
      <c r="A475" s="21" t="s">
        <v>495</v>
      </c>
      <c r="B475" s="7">
        <v>970</v>
      </c>
      <c r="C475" s="7" t="s">
        <v>89</v>
      </c>
      <c r="D475" s="7" t="s">
        <v>82</v>
      </c>
      <c r="E475" s="7"/>
      <c r="F475" s="7"/>
      <c r="G475" s="131">
        <f>G476</f>
        <v>45284.13121</v>
      </c>
      <c r="H475" s="131">
        <f t="shared" ref="H475:I477" si="195">H476</f>
        <v>45284.13121</v>
      </c>
      <c r="I475" s="131">
        <f t="shared" si="195"/>
        <v>45284.13121</v>
      </c>
      <c r="J475" s="122">
        <f t="shared" si="188"/>
        <v>100</v>
      </c>
      <c r="K475" s="122">
        <f t="shared" si="189"/>
        <v>100</v>
      </c>
    </row>
    <row r="476" spans="1:11" s="39" customFormat="1" ht="25.5" x14ac:dyDescent="0.2">
      <c r="A476" s="38" t="s">
        <v>593</v>
      </c>
      <c r="B476" s="10">
        <v>970</v>
      </c>
      <c r="C476" s="10" t="s">
        <v>89</v>
      </c>
      <c r="D476" s="10" t="s">
        <v>82</v>
      </c>
      <c r="E476" s="10" t="s">
        <v>180</v>
      </c>
      <c r="F476" s="5"/>
      <c r="G476" s="134">
        <f>G477</f>
        <v>45284.13121</v>
      </c>
      <c r="H476" s="134">
        <f t="shared" si="195"/>
        <v>45284.13121</v>
      </c>
      <c r="I476" s="134">
        <f t="shared" si="195"/>
        <v>45284.13121</v>
      </c>
      <c r="J476" s="122">
        <f t="shared" si="188"/>
        <v>100</v>
      </c>
      <c r="K476" s="122">
        <f t="shared" si="189"/>
        <v>100</v>
      </c>
    </row>
    <row r="477" spans="1:11" s="39" customFormat="1" ht="27" x14ac:dyDescent="0.2">
      <c r="A477" s="30" t="s">
        <v>366</v>
      </c>
      <c r="B477" s="6">
        <v>970</v>
      </c>
      <c r="C477" s="6" t="s">
        <v>89</v>
      </c>
      <c r="D477" s="6" t="s">
        <v>82</v>
      </c>
      <c r="E477" s="6" t="s">
        <v>188</v>
      </c>
      <c r="F477" s="6"/>
      <c r="G477" s="134">
        <f>G478</f>
        <v>45284.13121</v>
      </c>
      <c r="H477" s="134">
        <f t="shared" si="195"/>
        <v>45284.13121</v>
      </c>
      <c r="I477" s="134">
        <f t="shared" si="195"/>
        <v>45284.13121</v>
      </c>
      <c r="J477" s="122">
        <f t="shared" si="188"/>
        <v>100</v>
      </c>
      <c r="K477" s="122">
        <f t="shared" si="189"/>
        <v>100</v>
      </c>
    </row>
    <row r="478" spans="1:11" ht="25.5" x14ac:dyDescent="0.2">
      <c r="A478" s="14" t="s">
        <v>189</v>
      </c>
      <c r="B478" s="4" t="s">
        <v>446</v>
      </c>
      <c r="C478" s="4" t="s">
        <v>89</v>
      </c>
      <c r="D478" s="4" t="s">
        <v>82</v>
      </c>
      <c r="E478" s="4" t="s">
        <v>500</v>
      </c>
      <c r="F478" s="5"/>
      <c r="G478" s="134">
        <f>G479+G481</f>
        <v>45284.13121</v>
      </c>
      <c r="H478" s="134">
        <f t="shared" ref="H478:I478" si="196">H479+H481</f>
        <v>45284.13121</v>
      </c>
      <c r="I478" s="134">
        <f t="shared" si="196"/>
        <v>45284.13121</v>
      </c>
      <c r="J478" s="122">
        <f t="shared" si="188"/>
        <v>100</v>
      </c>
      <c r="K478" s="122">
        <f t="shared" si="189"/>
        <v>100</v>
      </c>
    </row>
    <row r="479" spans="1:11" ht="25.5" x14ac:dyDescent="0.2">
      <c r="A479" s="14" t="s">
        <v>92</v>
      </c>
      <c r="B479" s="4" t="s">
        <v>446</v>
      </c>
      <c r="C479" s="4" t="s">
        <v>89</v>
      </c>
      <c r="D479" s="4" t="s">
        <v>82</v>
      </c>
      <c r="E479" s="4" t="s">
        <v>499</v>
      </c>
      <c r="F479" s="4"/>
      <c r="G479" s="135">
        <f>G480</f>
        <v>42084.13121</v>
      </c>
      <c r="H479" s="135">
        <f t="shared" ref="H479:I479" si="197">H480</f>
        <v>42084.13121</v>
      </c>
      <c r="I479" s="135">
        <f t="shared" si="197"/>
        <v>42084.13121</v>
      </c>
      <c r="J479" s="122">
        <f t="shared" si="188"/>
        <v>100</v>
      </c>
      <c r="K479" s="122">
        <f t="shared" si="189"/>
        <v>100</v>
      </c>
    </row>
    <row r="480" spans="1:11" x14ac:dyDescent="0.2">
      <c r="A480" s="79" t="s">
        <v>176</v>
      </c>
      <c r="B480" s="5" t="s">
        <v>446</v>
      </c>
      <c r="C480" s="5" t="s">
        <v>89</v>
      </c>
      <c r="D480" s="5" t="s">
        <v>82</v>
      </c>
      <c r="E480" s="5" t="s">
        <v>499</v>
      </c>
      <c r="F480" s="5" t="s">
        <v>126</v>
      </c>
      <c r="G480" s="134">
        <v>42084.13121</v>
      </c>
      <c r="H480" s="134">
        <v>42084.13121</v>
      </c>
      <c r="I480" s="134">
        <v>42084.13121</v>
      </c>
      <c r="J480" s="122">
        <f t="shared" si="188"/>
        <v>100</v>
      </c>
      <c r="K480" s="122">
        <f t="shared" si="189"/>
        <v>100</v>
      </c>
    </row>
    <row r="481" spans="1:22" ht="51" x14ac:dyDescent="0.2">
      <c r="A481" s="15" t="s">
        <v>553</v>
      </c>
      <c r="B481" s="4" t="s">
        <v>446</v>
      </c>
      <c r="C481" s="4" t="s">
        <v>89</v>
      </c>
      <c r="D481" s="4" t="s">
        <v>82</v>
      </c>
      <c r="E481" s="4" t="s">
        <v>654</v>
      </c>
      <c r="F481" s="4"/>
      <c r="G481" s="135">
        <f>G482</f>
        <v>3200</v>
      </c>
      <c r="H481" s="135">
        <f t="shared" ref="H481:I481" si="198">H482</f>
        <v>3200</v>
      </c>
      <c r="I481" s="135">
        <f t="shared" si="198"/>
        <v>3200</v>
      </c>
      <c r="J481" s="122">
        <f t="shared" si="188"/>
        <v>100</v>
      </c>
      <c r="K481" s="122">
        <f t="shared" si="189"/>
        <v>100</v>
      </c>
    </row>
    <row r="482" spans="1:22" x14ac:dyDescent="0.2">
      <c r="A482" s="79" t="s">
        <v>176</v>
      </c>
      <c r="B482" s="5" t="s">
        <v>446</v>
      </c>
      <c r="C482" s="5" t="s">
        <v>89</v>
      </c>
      <c r="D482" s="5" t="s">
        <v>82</v>
      </c>
      <c r="E482" s="5" t="s">
        <v>654</v>
      </c>
      <c r="F482" s="5" t="s">
        <v>126</v>
      </c>
      <c r="G482" s="134">
        <v>3200</v>
      </c>
      <c r="H482" s="134">
        <v>3200</v>
      </c>
      <c r="I482" s="134">
        <v>3200</v>
      </c>
      <c r="J482" s="122">
        <f t="shared" si="188"/>
        <v>100</v>
      </c>
      <c r="K482" s="122">
        <f t="shared" si="189"/>
        <v>100</v>
      </c>
    </row>
    <row r="483" spans="1:22" ht="25.5" x14ac:dyDescent="0.2">
      <c r="A483" s="45" t="s">
        <v>117</v>
      </c>
      <c r="B483" s="46">
        <v>971</v>
      </c>
      <c r="C483" s="46"/>
      <c r="D483" s="46"/>
      <c r="E483" s="46"/>
      <c r="F483" s="46"/>
      <c r="G483" s="129">
        <f>G484+G516+G540+G556+G551</f>
        <v>234067.33755</v>
      </c>
      <c r="H483" s="129">
        <f t="shared" ref="H483:I483" si="199">H484+H516+H540+H556+H551</f>
        <v>234067.33755</v>
      </c>
      <c r="I483" s="129">
        <f t="shared" si="199"/>
        <v>224524.81263999999</v>
      </c>
      <c r="J483" s="122">
        <f t="shared" si="188"/>
        <v>95.923171079791686</v>
      </c>
      <c r="K483" s="122">
        <f t="shared" si="189"/>
        <v>95.923171079791686</v>
      </c>
    </row>
    <row r="484" spans="1:22" x14ac:dyDescent="0.2">
      <c r="A484" s="32" t="s">
        <v>124</v>
      </c>
      <c r="B484" s="8">
        <v>971</v>
      </c>
      <c r="C484" s="8" t="s">
        <v>67</v>
      </c>
      <c r="D484" s="8"/>
      <c r="E484" s="8"/>
      <c r="F484" s="8"/>
      <c r="G484" s="130">
        <f>G485</f>
        <v>20437.215909999999</v>
      </c>
      <c r="H484" s="130">
        <f t="shared" ref="H484:I484" si="200">H485</f>
        <v>20437.215909999999</v>
      </c>
      <c r="I484" s="130">
        <f t="shared" si="200"/>
        <v>20437.215909999999</v>
      </c>
      <c r="J484" s="122">
        <f t="shared" si="188"/>
        <v>100</v>
      </c>
      <c r="K484" s="122">
        <f t="shared" si="189"/>
        <v>100</v>
      </c>
    </row>
    <row r="485" spans="1:22" x14ac:dyDescent="0.2">
      <c r="A485" s="21" t="s">
        <v>116</v>
      </c>
      <c r="B485" s="7">
        <v>971</v>
      </c>
      <c r="C485" s="7" t="s">
        <v>67</v>
      </c>
      <c r="D485" s="7" t="s">
        <v>104</v>
      </c>
      <c r="E485" s="7"/>
      <c r="F485" s="7"/>
      <c r="G485" s="131">
        <f>G490+G506+G486</f>
        <v>20437.215909999999</v>
      </c>
      <c r="H485" s="131">
        <f t="shared" ref="H485:I485" si="201">H490+H506+H486</f>
        <v>20437.215909999999</v>
      </c>
      <c r="I485" s="131">
        <f t="shared" si="201"/>
        <v>20437.215909999999</v>
      </c>
      <c r="J485" s="122">
        <f t="shared" si="188"/>
        <v>100</v>
      </c>
      <c r="K485" s="122">
        <f t="shared" si="189"/>
        <v>100</v>
      </c>
    </row>
    <row r="486" spans="1:22" ht="25.5" x14ac:dyDescent="0.2">
      <c r="A486" s="108" t="s">
        <v>576</v>
      </c>
      <c r="B486" s="102" t="s">
        <v>173</v>
      </c>
      <c r="C486" s="102" t="s">
        <v>67</v>
      </c>
      <c r="D486" s="102" t="s">
        <v>104</v>
      </c>
      <c r="E486" s="102" t="s">
        <v>296</v>
      </c>
      <c r="F486" s="102"/>
      <c r="G486" s="136">
        <f>G487</f>
        <v>20</v>
      </c>
      <c r="H486" s="136">
        <f t="shared" ref="H486:I488" si="202">H487</f>
        <v>20</v>
      </c>
      <c r="I486" s="136">
        <f t="shared" si="202"/>
        <v>20</v>
      </c>
      <c r="J486" s="122">
        <f t="shared" si="188"/>
        <v>100</v>
      </c>
      <c r="K486" s="122">
        <f t="shared" si="189"/>
        <v>100</v>
      </c>
    </row>
    <row r="487" spans="1:22" ht="25.5" x14ac:dyDescent="0.2">
      <c r="A487" s="95" t="s">
        <v>348</v>
      </c>
      <c r="B487" s="91" t="s">
        <v>173</v>
      </c>
      <c r="C487" s="91" t="s">
        <v>67</v>
      </c>
      <c r="D487" s="91" t="s">
        <v>104</v>
      </c>
      <c r="E487" s="91" t="s">
        <v>539</v>
      </c>
      <c r="F487" s="91"/>
      <c r="G487" s="135">
        <f>G488</f>
        <v>20</v>
      </c>
      <c r="H487" s="135">
        <f t="shared" si="202"/>
        <v>20</v>
      </c>
      <c r="I487" s="135">
        <f t="shared" si="202"/>
        <v>20</v>
      </c>
      <c r="J487" s="122">
        <f t="shared" si="188"/>
        <v>100</v>
      </c>
      <c r="K487" s="122">
        <f t="shared" si="189"/>
        <v>100</v>
      </c>
    </row>
    <row r="488" spans="1:22" ht="25.5" x14ac:dyDescent="0.2">
      <c r="A488" s="95" t="s">
        <v>538</v>
      </c>
      <c r="B488" s="91" t="s">
        <v>173</v>
      </c>
      <c r="C488" s="91" t="s">
        <v>67</v>
      </c>
      <c r="D488" s="91" t="s">
        <v>104</v>
      </c>
      <c r="E488" s="91" t="s">
        <v>32</v>
      </c>
      <c r="F488" s="91"/>
      <c r="G488" s="135">
        <f>G489</f>
        <v>20</v>
      </c>
      <c r="H488" s="135">
        <f t="shared" si="202"/>
        <v>20</v>
      </c>
      <c r="I488" s="135">
        <f t="shared" si="202"/>
        <v>20</v>
      </c>
      <c r="J488" s="122">
        <f t="shared" si="188"/>
        <v>100</v>
      </c>
      <c r="K488" s="122">
        <f t="shared" si="189"/>
        <v>100</v>
      </c>
    </row>
    <row r="489" spans="1:22" ht="25.5" x14ac:dyDescent="0.2">
      <c r="A489" s="13" t="s">
        <v>121</v>
      </c>
      <c r="B489" s="68" t="s">
        <v>173</v>
      </c>
      <c r="C489" s="68" t="s">
        <v>67</v>
      </c>
      <c r="D489" s="68" t="s">
        <v>104</v>
      </c>
      <c r="E489" s="68" t="s">
        <v>32</v>
      </c>
      <c r="F489" s="68" t="s">
        <v>122</v>
      </c>
      <c r="G489" s="134">
        <v>20</v>
      </c>
      <c r="H489" s="134">
        <v>20</v>
      </c>
      <c r="I489" s="134">
        <v>20</v>
      </c>
      <c r="J489" s="122">
        <f t="shared" si="188"/>
        <v>100</v>
      </c>
      <c r="K489" s="122">
        <f t="shared" si="189"/>
        <v>100</v>
      </c>
    </row>
    <row r="490" spans="1:22" ht="51" x14ac:dyDescent="0.2">
      <c r="A490" s="38" t="s">
        <v>582</v>
      </c>
      <c r="B490" s="10" t="s">
        <v>173</v>
      </c>
      <c r="C490" s="10" t="s">
        <v>67</v>
      </c>
      <c r="D490" s="10" t="s">
        <v>104</v>
      </c>
      <c r="E490" s="10" t="s">
        <v>206</v>
      </c>
      <c r="F490" s="10"/>
      <c r="G490" s="132">
        <f>G491</f>
        <v>10395.85944</v>
      </c>
      <c r="H490" s="132">
        <f t="shared" ref="H490:I490" si="203">H491</f>
        <v>10395.85944</v>
      </c>
      <c r="I490" s="132">
        <f t="shared" si="203"/>
        <v>10395.85944</v>
      </c>
      <c r="J490" s="122">
        <f t="shared" si="188"/>
        <v>100</v>
      </c>
      <c r="K490" s="122">
        <f t="shared" si="189"/>
        <v>100</v>
      </c>
      <c r="L490" s="157"/>
      <c r="M490" s="157"/>
      <c r="N490" s="157"/>
      <c r="O490" s="157"/>
      <c r="P490" s="157"/>
      <c r="Q490" s="157"/>
      <c r="R490" s="157"/>
      <c r="S490" s="157"/>
      <c r="T490" s="157"/>
      <c r="U490" s="157"/>
      <c r="V490" s="157"/>
    </row>
    <row r="491" spans="1:22" ht="40.5" x14ac:dyDescent="0.25">
      <c r="A491" s="58" t="s">
        <v>1</v>
      </c>
      <c r="B491" s="6" t="s">
        <v>173</v>
      </c>
      <c r="C491" s="6" t="s">
        <v>67</v>
      </c>
      <c r="D491" s="6" t="s">
        <v>104</v>
      </c>
      <c r="E491" s="6" t="s">
        <v>207</v>
      </c>
      <c r="F491" s="6"/>
      <c r="G491" s="139">
        <f>G492+G503</f>
        <v>10395.85944</v>
      </c>
      <c r="H491" s="139">
        <f t="shared" ref="H491:I491" si="204">H492+H503</f>
        <v>10395.85944</v>
      </c>
      <c r="I491" s="139">
        <f t="shared" si="204"/>
        <v>10395.85944</v>
      </c>
      <c r="J491" s="122">
        <f t="shared" si="188"/>
        <v>100</v>
      </c>
      <c r="K491" s="122">
        <f t="shared" si="189"/>
        <v>100</v>
      </c>
    </row>
    <row r="492" spans="1:22" ht="38.25" x14ac:dyDescent="0.2">
      <c r="A492" s="29" t="s">
        <v>323</v>
      </c>
      <c r="B492" s="4" t="s">
        <v>173</v>
      </c>
      <c r="C492" s="4" t="s">
        <v>67</v>
      </c>
      <c r="D492" s="4" t="s">
        <v>104</v>
      </c>
      <c r="E492" s="4" t="s">
        <v>40</v>
      </c>
      <c r="F492" s="4"/>
      <c r="G492" s="133">
        <f>G493+G497+G500</f>
        <v>9581.8594400000002</v>
      </c>
      <c r="H492" s="133">
        <f t="shared" ref="H492:I492" si="205">H493+H497+H500</f>
        <v>9581.8594400000002</v>
      </c>
      <c r="I492" s="133">
        <f t="shared" si="205"/>
        <v>9581.8594400000002</v>
      </c>
      <c r="J492" s="122">
        <f t="shared" si="188"/>
        <v>100</v>
      </c>
      <c r="K492" s="122">
        <f t="shared" si="189"/>
        <v>100</v>
      </c>
    </row>
    <row r="493" spans="1:22" ht="25.5" x14ac:dyDescent="0.2">
      <c r="A493" s="27" t="s">
        <v>146</v>
      </c>
      <c r="B493" s="4" t="s">
        <v>173</v>
      </c>
      <c r="C493" s="4" t="s">
        <v>67</v>
      </c>
      <c r="D493" s="4" t="s">
        <v>104</v>
      </c>
      <c r="E493" s="4" t="s">
        <v>274</v>
      </c>
      <c r="F493" s="6"/>
      <c r="G493" s="133">
        <f>SUM(G494:G496)</f>
        <v>5026.0656800000006</v>
      </c>
      <c r="H493" s="133">
        <f t="shared" ref="H493:I493" si="206">SUM(H494:H496)</f>
        <v>5026.0656800000006</v>
      </c>
      <c r="I493" s="133">
        <f t="shared" si="206"/>
        <v>5026.0656800000006</v>
      </c>
      <c r="J493" s="122">
        <f t="shared" si="188"/>
        <v>100</v>
      </c>
      <c r="K493" s="122">
        <f t="shared" si="189"/>
        <v>100</v>
      </c>
    </row>
    <row r="494" spans="1:22" ht="25.5" x14ac:dyDescent="0.2">
      <c r="A494" s="13" t="s">
        <v>184</v>
      </c>
      <c r="B494" s="5" t="s">
        <v>173</v>
      </c>
      <c r="C494" s="5" t="s">
        <v>67</v>
      </c>
      <c r="D494" s="5" t="s">
        <v>104</v>
      </c>
      <c r="E494" s="5" t="s">
        <v>274</v>
      </c>
      <c r="F494" s="5" t="s">
        <v>118</v>
      </c>
      <c r="G494" s="138">
        <v>3845.3427000000001</v>
      </c>
      <c r="H494" s="138">
        <v>3845.3427000000001</v>
      </c>
      <c r="I494" s="138">
        <v>3845.3427000000001</v>
      </c>
      <c r="J494" s="122">
        <f t="shared" si="188"/>
        <v>100</v>
      </c>
      <c r="K494" s="122">
        <f t="shared" si="189"/>
        <v>100</v>
      </c>
    </row>
    <row r="495" spans="1:22" ht="25.5" x14ac:dyDescent="0.2">
      <c r="A495" s="13" t="s">
        <v>432</v>
      </c>
      <c r="B495" s="5" t="s">
        <v>173</v>
      </c>
      <c r="C495" s="5" t="s">
        <v>67</v>
      </c>
      <c r="D495" s="5" t="s">
        <v>104</v>
      </c>
      <c r="E495" s="5" t="s">
        <v>274</v>
      </c>
      <c r="F495" s="5" t="s">
        <v>433</v>
      </c>
      <c r="G495" s="138">
        <v>31.8</v>
      </c>
      <c r="H495" s="138">
        <v>31.8</v>
      </c>
      <c r="I495" s="138">
        <v>31.8</v>
      </c>
      <c r="J495" s="122">
        <f t="shared" si="188"/>
        <v>100</v>
      </c>
      <c r="K495" s="122">
        <f t="shared" si="189"/>
        <v>100</v>
      </c>
    </row>
    <row r="496" spans="1:22" ht="38.25" x14ac:dyDescent="0.2">
      <c r="A496" s="13" t="s">
        <v>185</v>
      </c>
      <c r="B496" s="5" t="s">
        <v>173</v>
      </c>
      <c r="C496" s="5" t="s">
        <v>67</v>
      </c>
      <c r="D496" s="5" t="s">
        <v>104</v>
      </c>
      <c r="E496" s="5" t="s">
        <v>274</v>
      </c>
      <c r="F496" s="5" t="s">
        <v>178</v>
      </c>
      <c r="G496" s="138">
        <v>1148.9229800000001</v>
      </c>
      <c r="H496" s="138">
        <v>1148.9229800000001</v>
      </c>
      <c r="I496" s="138">
        <v>1148.9229800000001</v>
      </c>
      <c r="J496" s="122">
        <f t="shared" si="188"/>
        <v>100</v>
      </c>
      <c r="K496" s="122">
        <f t="shared" si="189"/>
        <v>100</v>
      </c>
    </row>
    <row r="497" spans="1:11" x14ac:dyDescent="0.2">
      <c r="A497" s="38" t="s">
        <v>316</v>
      </c>
      <c r="B497" s="10" t="s">
        <v>173</v>
      </c>
      <c r="C497" s="10" t="s">
        <v>67</v>
      </c>
      <c r="D497" s="10" t="s">
        <v>104</v>
      </c>
      <c r="E497" s="10" t="s">
        <v>38</v>
      </c>
      <c r="F497" s="10"/>
      <c r="G497" s="132">
        <f>SUM(G498:G499)</f>
        <v>301.23685</v>
      </c>
      <c r="H497" s="132">
        <f t="shared" ref="H497:I497" si="207">SUM(H498:H499)</f>
        <v>301.23685</v>
      </c>
      <c r="I497" s="132">
        <f t="shared" si="207"/>
        <v>301.23685</v>
      </c>
      <c r="J497" s="122">
        <f t="shared" si="188"/>
        <v>100</v>
      </c>
      <c r="K497" s="122">
        <f t="shared" si="189"/>
        <v>100</v>
      </c>
    </row>
    <row r="498" spans="1:11" ht="25.5" x14ac:dyDescent="0.2">
      <c r="A498" s="13" t="s">
        <v>119</v>
      </c>
      <c r="B498" s="5" t="s">
        <v>173</v>
      </c>
      <c r="C498" s="5" t="s">
        <v>67</v>
      </c>
      <c r="D498" s="5" t="s">
        <v>104</v>
      </c>
      <c r="E498" s="5" t="s">
        <v>403</v>
      </c>
      <c r="F498" s="5" t="s">
        <v>120</v>
      </c>
      <c r="G498" s="138">
        <v>229.834</v>
      </c>
      <c r="H498" s="138">
        <v>229.834</v>
      </c>
      <c r="I498" s="138">
        <v>229.834</v>
      </c>
      <c r="J498" s="122">
        <f t="shared" si="188"/>
        <v>100</v>
      </c>
      <c r="K498" s="122">
        <f t="shared" si="189"/>
        <v>100</v>
      </c>
    </row>
    <row r="499" spans="1:11" s="39" customFormat="1" ht="25.5" x14ac:dyDescent="0.2">
      <c r="A499" s="13" t="s">
        <v>121</v>
      </c>
      <c r="B499" s="5" t="s">
        <v>173</v>
      </c>
      <c r="C499" s="5" t="s">
        <v>67</v>
      </c>
      <c r="D499" s="5" t="s">
        <v>104</v>
      </c>
      <c r="E499" s="5" t="s">
        <v>403</v>
      </c>
      <c r="F499" s="5" t="s">
        <v>122</v>
      </c>
      <c r="G499" s="138">
        <v>71.402850000000001</v>
      </c>
      <c r="H499" s="138">
        <v>71.402850000000001</v>
      </c>
      <c r="I499" s="138">
        <v>71.402850000000001</v>
      </c>
      <c r="J499" s="122">
        <f t="shared" si="188"/>
        <v>100</v>
      </c>
      <c r="K499" s="122">
        <f t="shared" si="189"/>
        <v>100</v>
      </c>
    </row>
    <row r="500" spans="1:11" ht="51" x14ac:dyDescent="0.2">
      <c r="A500" s="15" t="s">
        <v>553</v>
      </c>
      <c r="B500" s="5" t="s">
        <v>173</v>
      </c>
      <c r="C500" s="4" t="s">
        <v>67</v>
      </c>
      <c r="D500" s="4" t="s">
        <v>104</v>
      </c>
      <c r="E500" s="4" t="s">
        <v>564</v>
      </c>
      <c r="F500" s="5"/>
      <c r="G500" s="138">
        <f>G501+G502</f>
        <v>4254.5569099999993</v>
      </c>
      <c r="H500" s="138">
        <f t="shared" ref="H500:I500" si="208">H501+H502</f>
        <v>4254.5569100000002</v>
      </c>
      <c r="I500" s="138">
        <f t="shared" si="208"/>
        <v>4254.5569099999993</v>
      </c>
      <c r="J500" s="122">
        <f t="shared" si="188"/>
        <v>100</v>
      </c>
      <c r="K500" s="122">
        <f t="shared" si="189"/>
        <v>99.999999999999972</v>
      </c>
    </row>
    <row r="501" spans="1:11" s="39" customFormat="1" ht="25.5" x14ac:dyDescent="0.2">
      <c r="A501" s="13" t="s">
        <v>184</v>
      </c>
      <c r="B501" s="5" t="s">
        <v>173</v>
      </c>
      <c r="C501" s="4" t="s">
        <v>67</v>
      </c>
      <c r="D501" s="4" t="s">
        <v>104</v>
      </c>
      <c r="E501" s="4" t="s">
        <v>564</v>
      </c>
      <c r="F501" s="5" t="s">
        <v>118</v>
      </c>
      <c r="G501" s="138">
        <v>3270.6698299999998</v>
      </c>
      <c r="H501" s="138">
        <v>3271.59762</v>
      </c>
      <c r="I501" s="138">
        <v>3270.6698299999998</v>
      </c>
      <c r="J501" s="122">
        <f t="shared" si="188"/>
        <v>100</v>
      </c>
      <c r="K501" s="122">
        <f t="shared" si="189"/>
        <v>99.971641072412808</v>
      </c>
    </row>
    <row r="502" spans="1:11" s="40" customFormat="1" ht="38.25" x14ac:dyDescent="0.2">
      <c r="A502" s="13" t="s">
        <v>185</v>
      </c>
      <c r="B502" s="5" t="s">
        <v>173</v>
      </c>
      <c r="C502" s="4" t="s">
        <v>67</v>
      </c>
      <c r="D502" s="4" t="s">
        <v>104</v>
      </c>
      <c r="E502" s="4" t="s">
        <v>564</v>
      </c>
      <c r="F502" s="5" t="s">
        <v>178</v>
      </c>
      <c r="G502" s="138">
        <v>983.88707999999997</v>
      </c>
      <c r="H502" s="138">
        <v>982.95929000000001</v>
      </c>
      <c r="I502" s="138">
        <v>983.88707999999997</v>
      </c>
      <c r="J502" s="122">
        <f t="shared" si="188"/>
        <v>100</v>
      </c>
      <c r="K502" s="122">
        <f t="shared" si="189"/>
        <v>100.09438742880185</v>
      </c>
    </row>
    <row r="503" spans="1:11" s="18" customFormat="1" ht="38.25" x14ac:dyDescent="0.2">
      <c r="A503" s="29" t="s">
        <v>324</v>
      </c>
      <c r="B503" s="4">
        <v>971</v>
      </c>
      <c r="C503" s="4" t="s">
        <v>67</v>
      </c>
      <c r="D503" s="4" t="s">
        <v>104</v>
      </c>
      <c r="E503" s="4" t="s">
        <v>34</v>
      </c>
      <c r="F503" s="4"/>
      <c r="G503" s="133">
        <f>G504</f>
        <v>814</v>
      </c>
      <c r="H503" s="133">
        <f t="shared" ref="H503:I503" si="209">H504</f>
        <v>814</v>
      </c>
      <c r="I503" s="133">
        <f t="shared" si="209"/>
        <v>814</v>
      </c>
      <c r="J503" s="122">
        <f t="shared" si="188"/>
        <v>100</v>
      </c>
      <c r="K503" s="122">
        <f t="shared" si="189"/>
        <v>100</v>
      </c>
    </row>
    <row r="504" spans="1:11" ht="38.25" x14ac:dyDescent="0.2">
      <c r="A504" s="14" t="s">
        <v>215</v>
      </c>
      <c r="B504" s="4">
        <v>971</v>
      </c>
      <c r="C504" s="4" t="s">
        <v>67</v>
      </c>
      <c r="D504" s="4" t="s">
        <v>104</v>
      </c>
      <c r="E504" s="4" t="s">
        <v>275</v>
      </c>
      <c r="F504" s="4"/>
      <c r="G504" s="133">
        <f>SUM(G505:G505)</f>
        <v>814</v>
      </c>
      <c r="H504" s="133">
        <f t="shared" ref="H504:I504" si="210">SUM(H505:H505)</f>
        <v>814</v>
      </c>
      <c r="I504" s="133">
        <f t="shared" si="210"/>
        <v>814</v>
      </c>
      <c r="J504" s="122">
        <f t="shared" si="188"/>
        <v>100</v>
      </c>
      <c r="K504" s="122">
        <f t="shared" si="189"/>
        <v>100</v>
      </c>
    </row>
    <row r="505" spans="1:11" ht="25.5" x14ac:dyDescent="0.2">
      <c r="A505" s="13" t="s">
        <v>121</v>
      </c>
      <c r="B505" s="5">
        <v>971</v>
      </c>
      <c r="C505" s="5" t="s">
        <v>67</v>
      </c>
      <c r="D505" s="5" t="s">
        <v>104</v>
      </c>
      <c r="E505" s="5" t="s">
        <v>275</v>
      </c>
      <c r="F505" s="5" t="s">
        <v>122</v>
      </c>
      <c r="G505" s="138">
        <v>814</v>
      </c>
      <c r="H505" s="138">
        <v>814</v>
      </c>
      <c r="I505" s="138">
        <v>814</v>
      </c>
      <c r="J505" s="122">
        <f t="shared" si="188"/>
        <v>100</v>
      </c>
      <c r="K505" s="122">
        <f t="shared" si="189"/>
        <v>100</v>
      </c>
    </row>
    <row r="506" spans="1:11" s="93" customFormat="1" x14ac:dyDescent="0.2">
      <c r="A506" s="37" t="s">
        <v>163</v>
      </c>
      <c r="B506" s="10" t="s">
        <v>173</v>
      </c>
      <c r="C506" s="10" t="s">
        <v>67</v>
      </c>
      <c r="D506" s="10" t="s">
        <v>104</v>
      </c>
      <c r="E506" s="10" t="s">
        <v>186</v>
      </c>
      <c r="F506" s="10"/>
      <c r="G506" s="132">
        <f>G513+G510+G507</f>
        <v>10021.356470000001</v>
      </c>
      <c r="H506" s="132">
        <f t="shared" ref="H506:I506" si="211">H513+H510+H507</f>
        <v>10021.356470000001</v>
      </c>
      <c r="I506" s="132">
        <f t="shared" si="211"/>
        <v>10021.356470000001</v>
      </c>
      <c r="J506" s="122">
        <f t="shared" si="188"/>
        <v>100</v>
      </c>
      <c r="K506" s="122">
        <f t="shared" si="189"/>
        <v>100</v>
      </c>
    </row>
    <row r="507" spans="1:11" s="96" customFormat="1" ht="25.5" x14ac:dyDescent="0.2">
      <c r="A507" s="15" t="s">
        <v>554</v>
      </c>
      <c r="B507" s="4" t="s">
        <v>173</v>
      </c>
      <c r="C507" s="4" t="s">
        <v>67</v>
      </c>
      <c r="D507" s="4" t="s">
        <v>104</v>
      </c>
      <c r="E507" s="4" t="s">
        <v>555</v>
      </c>
      <c r="F507" s="10"/>
      <c r="G507" s="133">
        <f>G508+G509</f>
        <v>94.572699999999998</v>
      </c>
      <c r="H507" s="133">
        <f t="shared" ref="H507:I507" si="212">H508+H509</f>
        <v>94.572699999999998</v>
      </c>
      <c r="I507" s="133">
        <f t="shared" si="212"/>
        <v>94.572699999999998</v>
      </c>
      <c r="J507" s="122">
        <f t="shared" si="188"/>
        <v>100</v>
      </c>
      <c r="K507" s="122">
        <f t="shared" si="189"/>
        <v>100</v>
      </c>
    </row>
    <row r="508" spans="1:11" s="96" customFormat="1" ht="25.5" x14ac:dyDescent="0.2">
      <c r="A508" s="13" t="s">
        <v>184</v>
      </c>
      <c r="B508" s="5" t="s">
        <v>173</v>
      </c>
      <c r="C508" s="5" t="s">
        <v>67</v>
      </c>
      <c r="D508" s="5" t="s">
        <v>104</v>
      </c>
      <c r="E508" s="5" t="s">
        <v>555</v>
      </c>
      <c r="F508" s="5" t="s">
        <v>118</v>
      </c>
      <c r="G508" s="138">
        <v>72.636499999999998</v>
      </c>
      <c r="H508" s="138">
        <v>72.636499999999998</v>
      </c>
      <c r="I508" s="138">
        <v>72.636499999999998</v>
      </c>
      <c r="J508" s="122">
        <f t="shared" si="188"/>
        <v>100</v>
      </c>
      <c r="K508" s="122">
        <f t="shared" si="189"/>
        <v>100</v>
      </c>
    </row>
    <row r="509" spans="1:11" s="93" customFormat="1" ht="38.25" x14ac:dyDescent="0.2">
      <c r="A509" s="13" t="s">
        <v>185</v>
      </c>
      <c r="B509" s="5" t="s">
        <v>173</v>
      </c>
      <c r="C509" s="5" t="s">
        <v>67</v>
      </c>
      <c r="D509" s="5" t="s">
        <v>104</v>
      </c>
      <c r="E509" s="5" t="s">
        <v>555</v>
      </c>
      <c r="F509" s="5" t="s">
        <v>178</v>
      </c>
      <c r="G509" s="138">
        <v>21.936199999999999</v>
      </c>
      <c r="H509" s="138">
        <v>21.936199999999999</v>
      </c>
      <c r="I509" s="138">
        <v>21.936199999999999</v>
      </c>
      <c r="J509" s="122">
        <f t="shared" si="188"/>
        <v>100</v>
      </c>
      <c r="K509" s="122">
        <f t="shared" si="189"/>
        <v>100</v>
      </c>
    </row>
    <row r="510" spans="1:11" ht="25.5" x14ac:dyDescent="0.2">
      <c r="A510" s="22" t="s">
        <v>154</v>
      </c>
      <c r="B510" s="4" t="s">
        <v>173</v>
      </c>
      <c r="C510" s="4" t="s">
        <v>67</v>
      </c>
      <c r="D510" s="4" t="s">
        <v>104</v>
      </c>
      <c r="E510" s="4" t="s">
        <v>458</v>
      </c>
      <c r="F510" s="4"/>
      <c r="G510" s="133">
        <f>G511+G512</f>
        <v>192.76315</v>
      </c>
      <c r="H510" s="133">
        <f t="shared" ref="H510:I510" si="213">H511+H512</f>
        <v>192.76315</v>
      </c>
      <c r="I510" s="133">
        <f t="shared" si="213"/>
        <v>192.76315</v>
      </c>
      <c r="J510" s="122">
        <f t="shared" si="188"/>
        <v>100</v>
      </c>
      <c r="K510" s="122">
        <f t="shared" si="189"/>
        <v>100</v>
      </c>
    </row>
    <row r="511" spans="1:11" ht="25.5" x14ac:dyDescent="0.2">
      <c r="A511" s="13" t="s">
        <v>121</v>
      </c>
      <c r="B511" s="5" t="s">
        <v>173</v>
      </c>
      <c r="C511" s="5" t="s">
        <v>67</v>
      </c>
      <c r="D511" s="5" t="s">
        <v>104</v>
      </c>
      <c r="E511" s="5" t="s">
        <v>458</v>
      </c>
      <c r="F511" s="5" t="s">
        <v>122</v>
      </c>
      <c r="G511" s="134">
        <v>192.17116999999999</v>
      </c>
      <c r="H511" s="134">
        <v>192.17116999999999</v>
      </c>
      <c r="I511" s="134">
        <v>192.17116999999999</v>
      </c>
      <c r="J511" s="122">
        <f t="shared" si="188"/>
        <v>100</v>
      </c>
      <c r="K511" s="122">
        <f t="shared" si="189"/>
        <v>100</v>
      </c>
    </row>
    <row r="512" spans="1:11" s="39" customFormat="1" x14ac:dyDescent="0.2">
      <c r="A512" s="13" t="s">
        <v>318</v>
      </c>
      <c r="B512" s="5" t="s">
        <v>173</v>
      </c>
      <c r="C512" s="5" t="s">
        <v>67</v>
      </c>
      <c r="D512" s="5" t="s">
        <v>104</v>
      </c>
      <c r="E512" s="5" t="s">
        <v>458</v>
      </c>
      <c r="F512" s="5" t="s">
        <v>317</v>
      </c>
      <c r="G512" s="134">
        <v>0.59197999999999995</v>
      </c>
      <c r="H512" s="134">
        <v>0.59197999999999995</v>
      </c>
      <c r="I512" s="134">
        <v>0.59197999999999995</v>
      </c>
      <c r="J512" s="122">
        <f t="shared" si="188"/>
        <v>100</v>
      </c>
      <c r="K512" s="122">
        <f t="shared" si="189"/>
        <v>100</v>
      </c>
    </row>
    <row r="513" spans="1:11" s="40" customFormat="1" ht="38.25" x14ac:dyDescent="0.2">
      <c r="A513" s="28" t="s">
        <v>305</v>
      </c>
      <c r="B513" s="70" t="s">
        <v>173</v>
      </c>
      <c r="C513" s="4" t="s">
        <v>67</v>
      </c>
      <c r="D513" s="4" t="s">
        <v>104</v>
      </c>
      <c r="E513" s="4" t="s">
        <v>306</v>
      </c>
      <c r="F513" s="4"/>
      <c r="G513" s="135">
        <f>G514+G515</f>
        <v>9734.0206199999993</v>
      </c>
      <c r="H513" s="135">
        <f t="shared" ref="H513:I513" si="214">H514+H515</f>
        <v>9734.0206199999993</v>
      </c>
      <c r="I513" s="135">
        <f t="shared" si="214"/>
        <v>9734.0206199999993</v>
      </c>
      <c r="J513" s="122">
        <f t="shared" si="188"/>
        <v>100</v>
      </c>
      <c r="K513" s="122">
        <f t="shared" si="189"/>
        <v>100</v>
      </c>
    </row>
    <row r="514" spans="1:11" s="39" customFormat="1" ht="25.5" x14ac:dyDescent="0.2">
      <c r="A514" s="34" t="s">
        <v>31</v>
      </c>
      <c r="B514" s="9" t="s">
        <v>173</v>
      </c>
      <c r="C514" s="5" t="s">
        <v>67</v>
      </c>
      <c r="D514" s="5" t="s">
        <v>104</v>
      </c>
      <c r="E514" s="5" t="s">
        <v>306</v>
      </c>
      <c r="F514" s="5" t="s">
        <v>30</v>
      </c>
      <c r="G514" s="134">
        <v>7115.1196200000004</v>
      </c>
      <c r="H514" s="134">
        <v>7115.1196200000004</v>
      </c>
      <c r="I514" s="134">
        <v>7115.1196200000004</v>
      </c>
      <c r="J514" s="122">
        <f t="shared" si="188"/>
        <v>100</v>
      </c>
      <c r="K514" s="122">
        <f t="shared" si="189"/>
        <v>100</v>
      </c>
    </row>
    <row r="515" spans="1:11" s="39" customFormat="1" ht="25.5" x14ac:dyDescent="0.2">
      <c r="A515" s="13" t="s">
        <v>121</v>
      </c>
      <c r="B515" s="9" t="s">
        <v>173</v>
      </c>
      <c r="C515" s="5" t="s">
        <v>67</v>
      </c>
      <c r="D515" s="5" t="s">
        <v>104</v>
      </c>
      <c r="E515" s="5" t="s">
        <v>306</v>
      </c>
      <c r="F515" s="5" t="s">
        <v>122</v>
      </c>
      <c r="G515" s="134">
        <v>2618.9009999999998</v>
      </c>
      <c r="H515" s="134">
        <v>2618.9009999999998</v>
      </c>
      <c r="I515" s="134">
        <v>2618.9009999999998</v>
      </c>
      <c r="J515" s="122">
        <f t="shared" si="188"/>
        <v>100</v>
      </c>
      <c r="K515" s="122">
        <f t="shared" si="189"/>
        <v>100</v>
      </c>
    </row>
    <row r="516" spans="1:11" s="39" customFormat="1" x14ac:dyDescent="0.2">
      <c r="A516" s="19" t="s">
        <v>127</v>
      </c>
      <c r="B516" s="8">
        <v>971</v>
      </c>
      <c r="C516" s="8" t="s">
        <v>70</v>
      </c>
      <c r="D516" s="8"/>
      <c r="E516" s="8"/>
      <c r="F516" s="8"/>
      <c r="G516" s="130">
        <f>G531+G523+G517</f>
        <v>18728.793599999997</v>
      </c>
      <c r="H516" s="130">
        <f t="shared" ref="H516:I516" si="215">H531+H523+H517</f>
        <v>18728.793599999997</v>
      </c>
      <c r="I516" s="130">
        <f t="shared" si="215"/>
        <v>16748.359609999996</v>
      </c>
      <c r="J516" s="122">
        <f t="shared" si="188"/>
        <v>89.425725797949951</v>
      </c>
      <c r="K516" s="122">
        <f t="shared" si="189"/>
        <v>89.425725797949951</v>
      </c>
    </row>
    <row r="517" spans="1:11" s="39" customFormat="1" x14ac:dyDescent="0.2">
      <c r="A517" s="21" t="s">
        <v>60</v>
      </c>
      <c r="B517" s="7" t="s">
        <v>173</v>
      </c>
      <c r="C517" s="7" t="s">
        <v>70</v>
      </c>
      <c r="D517" s="7" t="s">
        <v>72</v>
      </c>
      <c r="E517" s="21"/>
      <c r="F517" s="21"/>
      <c r="G517" s="131">
        <f>G518</f>
        <v>243.34640999999999</v>
      </c>
      <c r="H517" s="131">
        <f t="shared" ref="H517:I518" si="216">H518</f>
        <v>243.34640999999999</v>
      </c>
      <c r="I517" s="131">
        <f t="shared" si="216"/>
        <v>243.34640999999999</v>
      </c>
      <c r="J517" s="122">
        <f t="shared" si="188"/>
        <v>100</v>
      </c>
      <c r="K517" s="122">
        <f t="shared" si="189"/>
        <v>100</v>
      </c>
    </row>
    <row r="518" spans="1:11" s="39" customFormat="1" ht="51" x14ac:dyDescent="0.2">
      <c r="A518" s="38" t="s">
        <v>655</v>
      </c>
      <c r="B518" s="102" t="s">
        <v>173</v>
      </c>
      <c r="C518" s="10" t="s">
        <v>70</v>
      </c>
      <c r="D518" s="10" t="s">
        <v>72</v>
      </c>
      <c r="E518" s="10" t="s">
        <v>206</v>
      </c>
      <c r="F518" s="10"/>
      <c r="G518" s="132">
        <f>G519</f>
        <v>243.34640999999999</v>
      </c>
      <c r="H518" s="132">
        <f t="shared" si="216"/>
        <v>243.34640999999999</v>
      </c>
      <c r="I518" s="132">
        <f t="shared" si="216"/>
        <v>243.34640999999999</v>
      </c>
      <c r="J518" s="122">
        <f t="shared" si="188"/>
        <v>100</v>
      </c>
      <c r="K518" s="122">
        <f t="shared" si="189"/>
        <v>100</v>
      </c>
    </row>
    <row r="519" spans="1:11" s="39" customFormat="1" ht="40.5" x14ac:dyDescent="0.25">
      <c r="A519" s="58" t="s">
        <v>1</v>
      </c>
      <c r="B519" s="107" t="s">
        <v>173</v>
      </c>
      <c r="C519" s="6" t="s">
        <v>70</v>
      </c>
      <c r="D519" s="6" t="s">
        <v>72</v>
      </c>
      <c r="E519" s="6" t="s">
        <v>207</v>
      </c>
      <c r="F519" s="6"/>
      <c r="G519" s="139">
        <f>G521</f>
        <v>243.34640999999999</v>
      </c>
      <c r="H519" s="139">
        <f t="shared" ref="H519:I519" si="217">H521</f>
        <v>243.34640999999999</v>
      </c>
      <c r="I519" s="139">
        <f t="shared" si="217"/>
        <v>243.34640999999999</v>
      </c>
      <c r="J519" s="122">
        <f t="shared" si="188"/>
        <v>100</v>
      </c>
      <c r="K519" s="122">
        <f t="shared" si="189"/>
        <v>100</v>
      </c>
    </row>
    <row r="520" spans="1:11" ht="45.75" customHeight="1" x14ac:dyDescent="0.2">
      <c r="A520" s="29" t="s">
        <v>324</v>
      </c>
      <c r="B520" s="91" t="s">
        <v>173</v>
      </c>
      <c r="C520" s="4" t="s">
        <v>70</v>
      </c>
      <c r="D520" s="4" t="s">
        <v>72</v>
      </c>
      <c r="E520" s="4" t="s">
        <v>34</v>
      </c>
      <c r="F520" s="4"/>
      <c r="G520" s="133">
        <f>G521</f>
        <v>243.34640999999999</v>
      </c>
      <c r="H520" s="133">
        <f t="shared" ref="H520:I521" si="218">H521</f>
        <v>243.34640999999999</v>
      </c>
      <c r="I520" s="133">
        <f t="shared" si="218"/>
        <v>243.34640999999999</v>
      </c>
      <c r="J520" s="122">
        <f t="shared" si="188"/>
        <v>100</v>
      </c>
      <c r="K520" s="122">
        <f t="shared" si="189"/>
        <v>100</v>
      </c>
    </row>
    <row r="521" spans="1:11" s="39" customFormat="1" ht="25.5" x14ac:dyDescent="0.2">
      <c r="A521" s="14" t="s">
        <v>656</v>
      </c>
      <c r="B521" s="91" t="s">
        <v>173</v>
      </c>
      <c r="C521" s="4" t="s">
        <v>70</v>
      </c>
      <c r="D521" s="4" t="s">
        <v>72</v>
      </c>
      <c r="E521" s="4" t="s">
        <v>657</v>
      </c>
      <c r="F521" s="4"/>
      <c r="G521" s="133">
        <f>G522</f>
        <v>243.34640999999999</v>
      </c>
      <c r="H521" s="133">
        <f t="shared" si="218"/>
        <v>243.34640999999999</v>
      </c>
      <c r="I521" s="133">
        <f t="shared" si="218"/>
        <v>243.34640999999999</v>
      </c>
      <c r="J521" s="122">
        <f t="shared" si="188"/>
        <v>100</v>
      </c>
      <c r="K521" s="122">
        <f t="shared" si="189"/>
        <v>100</v>
      </c>
    </row>
    <row r="522" spans="1:11" s="39" customFormat="1" ht="25.5" x14ac:dyDescent="0.2">
      <c r="A522" s="13" t="s">
        <v>148</v>
      </c>
      <c r="B522" s="68" t="s">
        <v>173</v>
      </c>
      <c r="C522" s="5" t="s">
        <v>70</v>
      </c>
      <c r="D522" s="5" t="s">
        <v>72</v>
      </c>
      <c r="E522" s="5" t="s">
        <v>657</v>
      </c>
      <c r="F522" s="5" t="s">
        <v>122</v>
      </c>
      <c r="G522" s="138">
        <v>243.34640999999999</v>
      </c>
      <c r="H522" s="138">
        <v>243.34640999999999</v>
      </c>
      <c r="I522" s="138">
        <v>243.34640999999999</v>
      </c>
      <c r="J522" s="122">
        <f t="shared" si="188"/>
        <v>100</v>
      </c>
      <c r="K522" s="122">
        <f t="shared" si="189"/>
        <v>100</v>
      </c>
    </row>
    <row r="523" spans="1:11" s="39" customFormat="1" x14ac:dyDescent="0.2">
      <c r="A523" s="21" t="s">
        <v>106</v>
      </c>
      <c r="B523" s="7" t="s">
        <v>173</v>
      </c>
      <c r="C523" s="7" t="s">
        <v>96</v>
      </c>
      <c r="D523" s="7" t="s">
        <v>73</v>
      </c>
      <c r="E523" s="7"/>
      <c r="F523" s="7"/>
      <c r="G523" s="131">
        <f>G524</f>
        <v>17425.402190000001</v>
      </c>
      <c r="H523" s="131">
        <f t="shared" ref="H523:I525" si="219">H524</f>
        <v>17425.402190000001</v>
      </c>
      <c r="I523" s="131">
        <f t="shared" si="219"/>
        <v>15814.968199999999</v>
      </c>
      <c r="J523" s="122">
        <f t="shared" si="188"/>
        <v>90.758124418360978</v>
      </c>
      <c r="K523" s="122">
        <f t="shared" si="189"/>
        <v>90.758124418360978</v>
      </c>
    </row>
    <row r="524" spans="1:11" s="39" customFormat="1" ht="51" x14ac:dyDescent="0.2">
      <c r="A524" s="103" t="s">
        <v>582</v>
      </c>
      <c r="B524" s="102" t="s">
        <v>173</v>
      </c>
      <c r="C524" s="102" t="s">
        <v>70</v>
      </c>
      <c r="D524" s="102" t="s">
        <v>73</v>
      </c>
      <c r="E524" s="102" t="s">
        <v>206</v>
      </c>
      <c r="F524" s="102"/>
      <c r="G524" s="136">
        <f>G525</f>
        <v>17425.402190000001</v>
      </c>
      <c r="H524" s="136">
        <f t="shared" si="219"/>
        <v>17425.402190000001</v>
      </c>
      <c r="I524" s="136">
        <f t="shared" si="219"/>
        <v>15814.968199999999</v>
      </c>
      <c r="J524" s="122">
        <f t="shared" si="188"/>
        <v>90.758124418360978</v>
      </c>
      <c r="K524" s="122">
        <f t="shared" si="189"/>
        <v>90.758124418360978</v>
      </c>
    </row>
    <row r="525" spans="1:11" ht="27" x14ac:dyDescent="0.2">
      <c r="A525" s="113" t="s">
        <v>477</v>
      </c>
      <c r="B525" s="107" t="s">
        <v>173</v>
      </c>
      <c r="C525" s="107" t="s">
        <v>70</v>
      </c>
      <c r="D525" s="107" t="s">
        <v>73</v>
      </c>
      <c r="E525" s="107" t="s">
        <v>476</v>
      </c>
      <c r="F525" s="102"/>
      <c r="G525" s="140">
        <f>G526</f>
        <v>17425.402190000001</v>
      </c>
      <c r="H525" s="140">
        <f t="shared" si="219"/>
        <v>17425.402190000001</v>
      </c>
      <c r="I525" s="140">
        <f t="shared" si="219"/>
        <v>15814.968199999999</v>
      </c>
      <c r="J525" s="122">
        <f t="shared" si="188"/>
        <v>90.758124418360978</v>
      </c>
      <c r="K525" s="122">
        <f t="shared" si="189"/>
        <v>90.758124418360978</v>
      </c>
    </row>
    <row r="526" spans="1:11" ht="25.5" x14ac:dyDescent="0.2">
      <c r="A526" s="98" t="s">
        <v>473</v>
      </c>
      <c r="B526" s="91" t="s">
        <v>173</v>
      </c>
      <c r="C526" s="91" t="s">
        <v>70</v>
      </c>
      <c r="D526" s="91" t="s">
        <v>73</v>
      </c>
      <c r="E526" s="91" t="s">
        <v>475</v>
      </c>
      <c r="F526" s="102"/>
      <c r="G526" s="135">
        <f>G527+G529</f>
        <v>17425.402190000001</v>
      </c>
      <c r="H526" s="135">
        <f t="shared" ref="H526:I526" si="220">H527+H529</f>
        <v>17425.402190000001</v>
      </c>
      <c r="I526" s="135">
        <f t="shared" si="220"/>
        <v>15814.968199999999</v>
      </c>
      <c r="J526" s="122">
        <f t="shared" si="188"/>
        <v>90.758124418360978</v>
      </c>
      <c r="K526" s="122">
        <f t="shared" si="189"/>
        <v>90.758124418360978</v>
      </c>
    </row>
    <row r="527" spans="1:11" s="51" customFormat="1" ht="25.5" x14ac:dyDescent="0.2">
      <c r="A527" s="98" t="s">
        <v>480</v>
      </c>
      <c r="B527" s="91" t="s">
        <v>173</v>
      </c>
      <c r="C527" s="91" t="s">
        <v>70</v>
      </c>
      <c r="D527" s="91" t="s">
        <v>73</v>
      </c>
      <c r="E527" s="91" t="s">
        <v>479</v>
      </c>
      <c r="F527" s="91"/>
      <c r="G527" s="135">
        <f>G528</f>
        <v>16689.422190000001</v>
      </c>
      <c r="H527" s="135">
        <f t="shared" ref="H527:I527" si="221">H528</f>
        <v>16689.422190000001</v>
      </c>
      <c r="I527" s="135">
        <f t="shared" si="221"/>
        <v>15078.9882</v>
      </c>
      <c r="J527" s="122">
        <f t="shared" si="188"/>
        <v>90.350570728776063</v>
      </c>
      <c r="K527" s="122">
        <f t="shared" si="189"/>
        <v>90.350570728776063</v>
      </c>
    </row>
    <row r="528" spans="1:11" s="51" customFormat="1" x14ac:dyDescent="0.2">
      <c r="A528" s="13" t="s">
        <v>176</v>
      </c>
      <c r="B528" s="68" t="s">
        <v>173</v>
      </c>
      <c r="C528" s="68" t="s">
        <v>70</v>
      </c>
      <c r="D528" s="68" t="s">
        <v>73</v>
      </c>
      <c r="E528" s="68" t="s">
        <v>479</v>
      </c>
      <c r="F528" s="68" t="s">
        <v>126</v>
      </c>
      <c r="G528" s="134">
        <v>16689.422190000001</v>
      </c>
      <c r="H528" s="134">
        <v>16689.422190000001</v>
      </c>
      <c r="I528" s="134">
        <v>15078.9882</v>
      </c>
      <c r="J528" s="122">
        <f t="shared" si="188"/>
        <v>90.350570728776063</v>
      </c>
      <c r="K528" s="122">
        <f t="shared" si="189"/>
        <v>90.350570728776063</v>
      </c>
    </row>
    <row r="529" spans="1:11" ht="25.5" x14ac:dyDescent="0.2">
      <c r="A529" s="98" t="s">
        <v>407</v>
      </c>
      <c r="B529" s="91" t="s">
        <v>173</v>
      </c>
      <c r="C529" s="91" t="s">
        <v>70</v>
      </c>
      <c r="D529" s="91" t="s">
        <v>73</v>
      </c>
      <c r="E529" s="91" t="s">
        <v>474</v>
      </c>
      <c r="F529" s="91"/>
      <c r="G529" s="135">
        <f>G530</f>
        <v>735.98</v>
      </c>
      <c r="H529" s="135">
        <f t="shared" ref="H529:I529" si="222">H530</f>
        <v>735.98</v>
      </c>
      <c r="I529" s="135">
        <f t="shared" si="222"/>
        <v>735.98</v>
      </c>
      <c r="J529" s="122">
        <f t="shared" ref="J529:J592" si="223">I529/G529*100</f>
        <v>100</v>
      </c>
      <c r="K529" s="122">
        <f t="shared" ref="K529:K592" si="224">I529/H529*100</f>
        <v>100</v>
      </c>
    </row>
    <row r="530" spans="1:11" x14ac:dyDescent="0.2">
      <c r="A530" s="13" t="s">
        <v>176</v>
      </c>
      <c r="B530" s="68" t="s">
        <v>173</v>
      </c>
      <c r="C530" s="68" t="s">
        <v>70</v>
      </c>
      <c r="D530" s="68" t="s">
        <v>73</v>
      </c>
      <c r="E530" s="68" t="s">
        <v>474</v>
      </c>
      <c r="F530" s="68" t="s">
        <v>126</v>
      </c>
      <c r="G530" s="134">
        <v>735.98</v>
      </c>
      <c r="H530" s="134">
        <v>735.98</v>
      </c>
      <c r="I530" s="134">
        <v>735.98</v>
      </c>
      <c r="J530" s="122">
        <f t="shared" si="223"/>
        <v>100</v>
      </c>
      <c r="K530" s="122">
        <f t="shared" si="224"/>
        <v>100</v>
      </c>
    </row>
    <row r="531" spans="1:11" s="51" customFormat="1" x14ac:dyDescent="0.2">
      <c r="A531" s="21" t="s">
        <v>111</v>
      </c>
      <c r="B531" s="7">
        <v>971</v>
      </c>
      <c r="C531" s="7" t="s">
        <v>70</v>
      </c>
      <c r="D531" s="7" t="s">
        <v>88</v>
      </c>
      <c r="E531" s="7"/>
      <c r="F531" s="7"/>
      <c r="G531" s="131">
        <f>G532+G537</f>
        <v>1060.0450000000001</v>
      </c>
      <c r="H531" s="131">
        <f t="shared" ref="H531:I531" si="225">H532+H537</f>
        <v>1060.0450000000001</v>
      </c>
      <c r="I531" s="131">
        <f t="shared" si="225"/>
        <v>690.04499999999996</v>
      </c>
      <c r="J531" s="122">
        <f t="shared" si="223"/>
        <v>65.095821403808316</v>
      </c>
      <c r="K531" s="122">
        <f t="shared" si="224"/>
        <v>65.095821403808316</v>
      </c>
    </row>
    <row r="532" spans="1:11" s="51" customFormat="1" ht="51" x14ac:dyDescent="0.2">
      <c r="A532" s="38" t="s">
        <v>582</v>
      </c>
      <c r="B532" s="10" t="s">
        <v>173</v>
      </c>
      <c r="C532" s="10" t="s">
        <v>70</v>
      </c>
      <c r="D532" s="10" t="s">
        <v>88</v>
      </c>
      <c r="E532" s="10" t="s">
        <v>206</v>
      </c>
      <c r="F532" s="10"/>
      <c r="G532" s="132">
        <f>G533</f>
        <v>690.04499999999996</v>
      </c>
      <c r="H532" s="132">
        <f t="shared" ref="H532:I535" si="226">H533</f>
        <v>690.04499999999996</v>
      </c>
      <c r="I532" s="132">
        <f t="shared" si="226"/>
        <v>690.04499999999996</v>
      </c>
      <c r="J532" s="122">
        <f t="shared" si="223"/>
        <v>100</v>
      </c>
      <c r="K532" s="122">
        <f t="shared" si="224"/>
        <v>100</v>
      </c>
    </row>
    <row r="533" spans="1:11" s="51" customFormat="1" ht="40.5" x14ac:dyDescent="0.25">
      <c r="A533" s="58" t="s">
        <v>1</v>
      </c>
      <c r="B533" s="6" t="s">
        <v>173</v>
      </c>
      <c r="C533" s="6" t="s">
        <v>70</v>
      </c>
      <c r="D533" s="6" t="s">
        <v>88</v>
      </c>
      <c r="E533" s="6" t="s">
        <v>207</v>
      </c>
      <c r="F533" s="6"/>
      <c r="G533" s="139">
        <f>G534</f>
        <v>690.04499999999996</v>
      </c>
      <c r="H533" s="139">
        <f t="shared" si="226"/>
        <v>690.04499999999996</v>
      </c>
      <c r="I533" s="139">
        <f t="shared" si="226"/>
        <v>690.04499999999996</v>
      </c>
      <c r="J533" s="122">
        <f t="shared" si="223"/>
        <v>100</v>
      </c>
      <c r="K533" s="122">
        <f t="shared" si="224"/>
        <v>100</v>
      </c>
    </row>
    <row r="534" spans="1:11" s="51" customFormat="1" ht="38.25" x14ac:dyDescent="0.2">
      <c r="A534" s="29" t="s">
        <v>324</v>
      </c>
      <c r="B534" s="4">
        <v>971</v>
      </c>
      <c r="C534" s="4" t="s">
        <v>70</v>
      </c>
      <c r="D534" s="4" t="s">
        <v>88</v>
      </c>
      <c r="E534" s="4" t="s">
        <v>34</v>
      </c>
      <c r="F534" s="4"/>
      <c r="G534" s="133">
        <f>G535</f>
        <v>690.04499999999996</v>
      </c>
      <c r="H534" s="133">
        <f t="shared" si="226"/>
        <v>690.04499999999996</v>
      </c>
      <c r="I534" s="133">
        <f t="shared" si="226"/>
        <v>690.04499999999996</v>
      </c>
      <c r="J534" s="122">
        <f t="shared" si="223"/>
        <v>100</v>
      </c>
      <c r="K534" s="122">
        <f t="shared" si="224"/>
        <v>100</v>
      </c>
    </row>
    <row r="535" spans="1:11" s="51" customFormat="1" ht="25.5" x14ac:dyDescent="0.2">
      <c r="A535" s="15" t="s">
        <v>658</v>
      </c>
      <c r="B535" s="4" t="s">
        <v>173</v>
      </c>
      <c r="C535" s="4" t="s">
        <v>70</v>
      </c>
      <c r="D535" s="4" t="s">
        <v>88</v>
      </c>
      <c r="E535" s="4" t="s">
        <v>659</v>
      </c>
      <c r="F535" s="4"/>
      <c r="G535" s="135">
        <f>G536</f>
        <v>690.04499999999996</v>
      </c>
      <c r="H535" s="135">
        <f t="shared" si="226"/>
        <v>690.04499999999996</v>
      </c>
      <c r="I535" s="135">
        <f t="shared" si="226"/>
        <v>690.04499999999996</v>
      </c>
      <c r="J535" s="122">
        <f t="shared" si="223"/>
        <v>100</v>
      </c>
      <c r="K535" s="122">
        <f t="shared" si="224"/>
        <v>100</v>
      </c>
    </row>
    <row r="536" spans="1:11" ht="25.5" x14ac:dyDescent="0.2">
      <c r="A536" s="13" t="s">
        <v>121</v>
      </c>
      <c r="B536" s="5" t="s">
        <v>173</v>
      </c>
      <c r="C536" s="5" t="s">
        <v>70</v>
      </c>
      <c r="D536" s="5" t="s">
        <v>88</v>
      </c>
      <c r="E536" s="5" t="s">
        <v>659</v>
      </c>
      <c r="F536" s="68" t="s">
        <v>122</v>
      </c>
      <c r="G536" s="134">
        <v>690.04499999999996</v>
      </c>
      <c r="H536" s="134">
        <v>690.04499999999996</v>
      </c>
      <c r="I536" s="134">
        <v>690.04499999999996</v>
      </c>
      <c r="J536" s="122">
        <f t="shared" si="223"/>
        <v>100</v>
      </c>
      <c r="K536" s="122">
        <f t="shared" si="224"/>
        <v>100</v>
      </c>
    </row>
    <row r="537" spans="1:11" x14ac:dyDescent="0.2">
      <c r="A537" s="38" t="s">
        <v>163</v>
      </c>
      <c r="B537" s="10" t="s">
        <v>173</v>
      </c>
      <c r="C537" s="10" t="s">
        <v>70</v>
      </c>
      <c r="D537" s="10" t="s">
        <v>88</v>
      </c>
      <c r="E537" s="10" t="s">
        <v>186</v>
      </c>
      <c r="F537" s="10"/>
      <c r="G537" s="132">
        <f>G538</f>
        <v>370</v>
      </c>
      <c r="H537" s="132">
        <f t="shared" ref="H537:I538" si="227">H538</f>
        <v>370</v>
      </c>
      <c r="I537" s="132">
        <f t="shared" si="227"/>
        <v>0</v>
      </c>
      <c r="J537" s="122">
        <f t="shared" si="223"/>
        <v>0</v>
      </c>
      <c r="K537" s="122">
        <f t="shared" si="224"/>
        <v>0</v>
      </c>
    </row>
    <row r="538" spans="1:11" s="51" customFormat="1" ht="25.5" x14ac:dyDescent="0.2">
      <c r="A538" s="22" t="s">
        <v>13</v>
      </c>
      <c r="B538" s="4" t="s">
        <v>173</v>
      </c>
      <c r="C538" s="4" t="s">
        <v>70</v>
      </c>
      <c r="D538" s="4" t="s">
        <v>88</v>
      </c>
      <c r="E538" s="4" t="s">
        <v>565</v>
      </c>
      <c r="F538" s="4"/>
      <c r="G538" s="135">
        <f>G539</f>
        <v>370</v>
      </c>
      <c r="H538" s="135">
        <f t="shared" si="227"/>
        <v>370</v>
      </c>
      <c r="I538" s="135">
        <f t="shared" si="227"/>
        <v>0</v>
      </c>
      <c r="J538" s="122">
        <f t="shared" si="223"/>
        <v>0</v>
      </c>
      <c r="K538" s="122">
        <f t="shared" si="224"/>
        <v>0</v>
      </c>
    </row>
    <row r="539" spans="1:11" s="51" customFormat="1" x14ac:dyDescent="0.2">
      <c r="A539" s="24" t="s">
        <v>176</v>
      </c>
      <c r="B539" s="5" t="s">
        <v>173</v>
      </c>
      <c r="C539" s="5" t="s">
        <v>70</v>
      </c>
      <c r="D539" s="5" t="s">
        <v>88</v>
      </c>
      <c r="E539" s="5" t="s">
        <v>565</v>
      </c>
      <c r="F539" s="5" t="s">
        <v>126</v>
      </c>
      <c r="G539" s="134">
        <v>370</v>
      </c>
      <c r="H539" s="134">
        <v>370</v>
      </c>
      <c r="I539" s="134">
        <v>0</v>
      </c>
      <c r="J539" s="122">
        <f t="shared" si="223"/>
        <v>0</v>
      </c>
      <c r="K539" s="122">
        <f t="shared" si="224"/>
        <v>0</v>
      </c>
    </row>
    <row r="540" spans="1:11" s="51" customFormat="1" x14ac:dyDescent="0.2">
      <c r="A540" s="32" t="s">
        <v>140</v>
      </c>
      <c r="B540" s="8" t="s">
        <v>173</v>
      </c>
      <c r="C540" s="8" t="s">
        <v>72</v>
      </c>
      <c r="D540" s="8"/>
      <c r="E540" s="8"/>
      <c r="F540" s="8"/>
      <c r="G540" s="130">
        <f>G546+G541</f>
        <v>61182.754999999997</v>
      </c>
      <c r="H540" s="130">
        <f t="shared" ref="H540:I540" si="228">H546+H541</f>
        <v>61182.754999999997</v>
      </c>
      <c r="I540" s="130">
        <f t="shared" si="228"/>
        <v>55513.395909999999</v>
      </c>
      <c r="J540" s="122">
        <f t="shared" si="223"/>
        <v>90.73373029704203</v>
      </c>
      <c r="K540" s="122">
        <f t="shared" si="224"/>
        <v>90.73373029704203</v>
      </c>
    </row>
    <row r="541" spans="1:11" s="51" customFormat="1" x14ac:dyDescent="0.2">
      <c r="A541" s="26" t="s">
        <v>94</v>
      </c>
      <c r="B541" s="7" t="s">
        <v>173</v>
      </c>
      <c r="C541" s="7" t="s">
        <v>72</v>
      </c>
      <c r="D541" s="7" t="s">
        <v>69</v>
      </c>
      <c r="E541" s="7"/>
      <c r="F541" s="7"/>
      <c r="G541" s="131">
        <f>G542</f>
        <v>7003.1949999999997</v>
      </c>
      <c r="H541" s="131">
        <f t="shared" ref="H541:I544" si="229">H542</f>
        <v>7003.1949999999997</v>
      </c>
      <c r="I541" s="131">
        <f t="shared" si="229"/>
        <v>1333.83591</v>
      </c>
      <c r="J541" s="122">
        <f t="shared" si="223"/>
        <v>19.046105527548498</v>
      </c>
      <c r="K541" s="122">
        <f t="shared" si="224"/>
        <v>19.046105527548498</v>
      </c>
    </row>
    <row r="542" spans="1:11" s="51" customFormat="1" ht="25.5" x14ac:dyDescent="0.2">
      <c r="A542" s="108" t="s">
        <v>586</v>
      </c>
      <c r="B542" s="102" t="s">
        <v>173</v>
      </c>
      <c r="C542" s="102" t="s">
        <v>72</v>
      </c>
      <c r="D542" s="102" t="s">
        <v>69</v>
      </c>
      <c r="E542" s="102" t="s">
        <v>325</v>
      </c>
      <c r="F542" s="102"/>
      <c r="G542" s="136">
        <f>G543</f>
        <v>7003.1949999999997</v>
      </c>
      <c r="H542" s="136">
        <f t="shared" si="229"/>
        <v>7003.1949999999997</v>
      </c>
      <c r="I542" s="136">
        <f t="shared" si="229"/>
        <v>1333.83591</v>
      </c>
      <c r="J542" s="122">
        <f t="shared" si="223"/>
        <v>19.046105527548498</v>
      </c>
      <c r="K542" s="122">
        <f t="shared" si="224"/>
        <v>19.046105527548498</v>
      </c>
    </row>
    <row r="543" spans="1:11" s="51" customFormat="1" ht="25.5" x14ac:dyDescent="0.2">
      <c r="A543" s="95" t="s">
        <v>327</v>
      </c>
      <c r="B543" s="91" t="s">
        <v>173</v>
      </c>
      <c r="C543" s="91" t="s">
        <v>72</v>
      </c>
      <c r="D543" s="91" t="s">
        <v>69</v>
      </c>
      <c r="E543" s="91" t="s">
        <v>350</v>
      </c>
      <c r="F543" s="91"/>
      <c r="G543" s="135">
        <f>G544</f>
        <v>7003.1949999999997</v>
      </c>
      <c r="H543" s="135">
        <f t="shared" si="229"/>
        <v>7003.1949999999997</v>
      </c>
      <c r="I543" s="135">
        <f t="shared" si="229"/>
        <v>1333.83591</v>
      </c>
      <c r="J543" s="122">
        <f t="shared" si="223"/>
        <v>19.046105527548498</v>
      </c>
      <c r="K543" s="122">
        <f t="shared" si="224"/>
        <v>19.046105527548498</v>
      </c>
    </row>
    <row r="544" spans="1:11" s="51" customFormat="1" x14ac:dyDescent="0.2">
      <c r="A544" s="95" t="s">
        <v>502</v>
      </c>
      <c r="B544" s="91" t="s">
        <v>173</v>
      </c>
      <c r="C544" s="91" t="s">
        <v>72</v>
      </c>
      <c r="D544" s="91" t="s">
        <v>69</v>
      </c>
      <c r="E544" s="91" t="s">
        <v>501</v>
      </c>
      <c r="F544" s="91"/>
      <c r="G544" s="135">
        <f>G545</f>
        <v>7003.1949999999997</v>
      </c>
      <c r="H544" s="135">
        <f t="shared" si="229"/>
        <v>7003.1949999999997</v>
      </c>
      <c r="I544" s="135">
        <f t="shared" si="229"/>
        <v>1333.83591</v>
      </c>
      <c r="J544" s="122">
        <f t="shared" si="223"/>
        <v>19.046105527548498</v>
      </c>
      <c r="K544" s="122">
        <f t="shared" si="224"/>
        <v>19.046105527548498</v>
      </c>
    </row>
    <row r="545" spans="1:11" s="51" customFormat="1" ht="38.25" x14ac:dyDescent="0.2">
      <c r="A545" s="94" t="s">
        <v>439</v>
      </c>
      <c r="B545" s="68" t="s">
        <v>173</v>
      </c>
      <c r="C545" s="68" t="s">
        <v>72</v>
      </c>
      <c r="D545" s="68" t="s">
        <v>69</v>
      </c>
      <c r="E545" s="68" t="s">
        <v>501</v>
      </c>
      <c r="F545" s="68" t="s">
        <v>438</v>
      </c>
      <c r="G545" s="134">
        <v>7003.1949999999997</v>
      </c>
      <c r="H545" s="134">
        <v>7003.1949999999997</v>
      </c>
      <c r="I545" s="134">
        <v>1333.83591</v>
      </c>
      <c r="J545" s="122">
        <f t="shared" si="223"/>
        <v>19.046105527548498</v>
      </c>
      <c r="K545" s="122">
        <f t="shared" si="224"/>
        <v>19.046105527548498</v>
      </c>
    </row>
    <row r="546" spans="1:11" s="51" customFormat="1" ht="25.5" x14ac:dyDescent="0.2">
      <c r="A546" s="26" t="s">
        <v>292</v>
      </c>
      <c r="B546" s="7" t="s">
        <v>173</v>
      </c>
      <c r="C546" s="7" t="s">
        <v>72</v>
      </c>
      <c r="D546" s="7" t="s">
        <v>72</v>
      </c>
      <c r="E546" s="7"/>
      <c r="F546" s="7"/>
      <c r="G546" s="131">
        <f>G547</f>
        <v>54179.56</v>
      </c>
      <c r="H546" s="131">
        <f t="shared" ref="H546:I549" si="230">H547</f>
        <v>54179.56</v>
      </c>
      <c r="I546" s="131">
        <f t="shared" si="230"/>
        <v>54179.56</v>
      </c>
      <c r="J546" s="122">
        <f t="shared" si="223"/>
        <v>100</v>
      </c>
      <c r="K546" s="122">
        <f t="shared" si="224"/>
        <v>100</v>
      </c>
    </row>
    <row r="547" spans="1:11" s="51" customFormat="1" ht="25.5" x14ac:dyDescent="0.2">
      <c r="A547" s="38" t="s">
        <v>586</v>
      </c>
      <c r="B547" s="10" t="s">
        <v>173</v>
      </c>
      <c r="C547" s="10" t="s">
        <v>72</v>
      </c>
      <c r="D547" s="10" t="s">
        <v>72</v>
      </c>
      <c r="E547" s="10" t="s">
        <v>325</v>
      </c>
      <c r="F547" s="10"/>
      <c r="G547" s="132">
        <f>G548</f>
        <v>54179.56</v>
      </c>
      <c r="H547" s="132">
        <f t="shared" si="230"/>
        <v>54179.56</v>
      </c>
      <c r="I547" s="132">
        <f t="shared" si="230"/>
        <v>54179.56</v>
      </c>
      <c r="J547" s="122">
        <f t="shared" si="223"/>
        <v>100</v>
      </c>
      <c r="K547" s="122">
        <f t="shared" si="224"/>
        <v>100</v>
      </c>
    </row>
    <row r="548" spans="1:11" s="51" customFormat="1" ht="25.5" x14ac:dyDescent="0.2">
      <c r="A548" s="14" t="s">
        <v>327</v>
      </c>
      <c r="B548" s="4" t="s">
        <v>173</v>
      </c>
      <c r="C548" s="4" t="s">
        <v>72</v>
      </c>
      <c r="D548" s="4" t="s">
        <v>72</v>
      </c>
      <c r="E548" s="4" t="s">
        <v>599</v>
      </c>
      <c r="F548" s="4"/>
      <c r="G548" s="135">
        <f>G549</f>
        <v>54179.56</v>
      </c>
      <c r="H548" s="135">
        <f t="shared" si="230"/>
        <v>54179.56</v>
      </c>
      <c r="I548" s="135">
        <f t="shared" si="230"/>
        <v>54179.56</v>
      </c>
      <c r="J548" s="122">
        <f t="shared" si="223"/>
        <v>100</v>
      </c>
      <c r="K548" s="122">
        <f t="shared" si="224"/>
        <v>100</v>
      </c>
    </row>
    <row r="549" spans="1:11" ht="25.5" x14ac:dyDescent="0.2">
      <c r="A549" s="14" t="s">
        <v>660</v>
      </c>
      <c r="B549" s="4" t="s">
        <v>173</v>
      </c>
      <c r="C549" s="4" t="s">
        <v>72</v>
      </c>
      <c r="D549" s="4" t="s">
        <v>72</v>
      </c>
      <c r="E549" s="4" t="s">
        <v>587</v>
      </c>
      <c r="F549" s="4"/>
      <c r="G549" s="135">
        <f>G550</f>
        <v>54179.56</v>
      </c>
      <c r="H549" s="135">
        <f t="shared" si="230"/>
        <v>54179.56</v>
      </c>
      <c r="I549" s="135">
        <f t="shared" si="230"/>
        <v>54179.56</v>
      </c>
      <c r="J549" s="122">
        <f t="shared" si="223"/>
        <v>100</v>
      </c>
      <c r="K549" s="122">
        <f t="shared" si="224"/>
        <v>100</v>
      </c>
    </row>
    <row r="550" spans="1:11" ht="38.25" x14ac:dyDescent="0.2">
      <c r="A550" s="79" t="s">
        <v>439</v>
      </c>
      <c r="B550" s="5" t="s">
        <v>173</v>
      </c>
      <c r="C550" s="5" t="s">
        <v>72</v>
      </c>
      <c r="D550" s="5" t="s">
        <v>72</v>
      </c>
      <c r="E550" s="5" t="s">
        <v>587</v>
      </c>
      <c r="F550" s="5" t="s">
        <v>438</v>
      </c>
      <c r="G550" s="134">
        <v>54179.56</v>
      </c>
      <c r="H550" s="134">
        <v>54179.56</v>
      </c>
      <c r="I550" s="134">
        <v>54179.56</v>
      </c>
      <c r="J550" s="122">
        <f t="shared" si="223"/>
        <v>100</v>
      </c>
      <c r="K550" s="122">
        <f t="shared" si="224"/>
        <v>100</v>
      </c>
    </row>
    <row r="551" spans="1:11" x14ac:dyDescent="0.2">
      <c r="A551" s="19" t="s">
        <v>134</v>
      </c>
      <c r="B551" s="8" t="s">
        <v>173</v>
      </c>
      <c r="C551" s="8" t="s">
        <v>84</v>
      </c>
      <c r="D551" s="8"/>
      <c r="E551" s="8"/>
      <c r="F551" s="8"/>
      <c r="G551" s="130">
        <f>G552</f>
        <v>2703.9026100000001</v>
      </c>
      <c r="H551" s="130">
        <f t="shared" ref="H551:I554" si="231">H552</f>
        <v>2703.9026100000001</v>
      </c>
      <c r="I551" s="130">
        <f t="shared" si="231"/>
        <v>811.17078000000004</v>
      </c>
      <c r="J551" s="122">
        <f t="shared" si="223"/>
        <v>29.999999889049256</v>
      </c>
      <c r="K551" s="122">
        <f t="shared" si="224"/>
        <v>29.999999889049256</v>
      </c>
    </row>
    <row r="552" spans="1:11" s="97" customFormat="1" x14ac:dyDescent="0.2">
      <c r="A552" s="21" t="s">
        <v>64</v>
      </c>
      <c r="B552" s="7" t="s">
        <v>173</v>
      </c>
      <c r="C552" s="7" t="s">
        <v>84</v>
      </c>
      <c r="D552" s="7" t="s">
        <v>67</v>
      </c>
      <c r="E552" s="7"/>
      <c r="F552" s="7"/>
      <c r="G552" s="131">
        <f>G553</f>
        <v>2703.9026100000001</v>
      </c>
      <c r="H552" s="131">
        <f t="shared" si="231"/>
        <v>2703.9026100000001</v>
      </c>
      <c r="I552" s="131">
        <f t="shared" si="231"/>
        <v>811.17078000000004</v>
      </c>
      <c r="J552" s="122">
        <f t="shared" si="223"/>
        <v>29.999999889049256</v>
      </c>
      <c r="K552" s="122">
        <f t="shared" si="224"/>
        <v>29.999999889049256</v>
      </c>
    </row>
    <row r="553" spans="1:11" s="96" customFormat="1" x14ac:dyDescent="0.2">
      <c r="A553" s="38" t="s">
        <v>163</v>
      </c>
      <c r="B553" s="10" t="s">
        <v>173</v>
      </c>
      <c r="C553" s="10" t="s">
        <v>74</v>
      </c>
      <c r="D553" s="10" t="s">
        <v>67</v>
      </c>
      <c r="E553" s="10" t="s">
        <v>186</v>
      </c>
      <c r="F553" s="10"/>
      <c r="G553" s="136">
        <f>G554</f>
        <v>2703.9026100000001</v>
      </c>
      <c r="H553" s="136">
        <f t="shared" si="231"/>
        <v>2703.9026100000001</v>
      </c>
      <c r="I553" s="136">
        <f t="shared" si="231"/>
        <v>811.17078000000004</v>
      </c>
      <c r="J553" s="122">
        <f t="shared" si="223"/>
        <v>29.999999889049256</v>
      </c>
      <c r="K553" s="122">
        <f t="shared" si="224"/>
        <v>29.999999889049256</v>
      </c>
    </row>
    <row r="554" spans="1:11" s="96" customFormat="1" ht="63.75" x14ac:dyDescent="0.2">
      <c r="A554" s="22" t="s">
        <v>494</v>
      </c>
      <c r="B554" s="4" t="s">
        <v>173</v>
      </c>
      <c r="C554" s="4" t="s">
        <v>74</v>
      </c>
      <c r="D554" s="4" t="s">
        <v>67</v>
      </c>
      <c r="E554" s="4" t="s">
        <v>493</v>
      </c>
      <c r="F554" s="4"/>
      <c r="G554" s="135">
        <f>G555</f>
        <v>2703.9026100000001</v>
      </c>
      <c r="H554" s="135">
        <f t="shared" si="231"/>
        <v>2703.9026100000001</v>
      </c>
      <c r="I554" s="135">
        <f t="shared" si="231"/>
        <v>811.17078000000004</v>
      </c>
      <c r="J554" s="122">
        <f t="shared" si="223"/>
        <v>29.999999889049256</v>
      </c>
      <c r="K554" s="122">
        <f t="shared" si="224"/>
        <v>29.999999889049256</v>
      </c>
    </row>
    <row r="555" spans="1:11" s="93" customFormat="1" ht="38.25" x14ac:dyDescent="0.2">
      <c r="A555" s="24" t="s">
        <v>439</v>
      </c>
      <c r="B555" s="5" t="s">
        <v>173</v>
      </c>
      <c r="C555" s="5" t="s">
        <v>74</v>
      </c>
      <c r="D555" s="5" t="s">
        <v>67</v>
      </c>
      <c r="E555" s="5" t="s">
        <v>493</v>
      </c>
      <c r="F555" s="5" t="s">
        <v>438</v>
      </c>
      <c r="G555" s="134">
        <v>2703.9026100000001</v>
      </c>
      <c r="H555" s="134">
        <v>2703.9026100000001</v>
      </c>
      <c r="I555" s="134">
        <v>811.17078000000004</v>
      </c>
      <c r="J555" s="122">
        <f t="shared" si="223"/>
        <v>29.999999889049256</v>
      </c>
      <c r="K555" s="122">
        <f t="shared" si="224"/>
        <v>29.999999889049256</v>
      </c>
    </row>
    <row r="556" spans="1:11" s="39" customFormat="1" x14ac:dyDescent="0.2">
      <c r="A556" s="19" t="s">
        <v>137</v>
      </c>
      <c r="B556" s="84" t="s">
        <v>173</v>
      </c>
      <c r="C556" s="84" t="s">
        <v>87</v>
      </c>
      <c r="D556" s="85"/>
      <c r="E556" s="85"/>
      <c r="F556" s="85"/>
      <c r="G556" s="147">
        <f>G557</f>
        <v>131014.67043</v>
      </c>
      <c r="H556" s="147">
        <f t="shared" ref="H556:I560" si="232">H557</f>
        <v>131014.67043</v>
      </c>
      <c r="I556" s="147">
        <f t="shared" si="232"/>
        <v>131014.67043</v>
      </c>
      <c r="J556" s="122">
        <f t="shared" si="223"/>
        <v>100</v>
      </c>
      <c r="K556" s="122">
        <f t="shared" si="224"/>
        <v>100</v>
      </c>
    </row>
    <row r="557" spans="1:11" s="39" customFormat="1" x14ac:dyDescent="0.2">
      <c r="A557" s="21" t="s">
        <v>110</v>
      </c>
      <c r="B557" s="101" t="s">
        <v>173</v>
      </c>
      <c r="C557" s="101" t="s">
        <v>87</v>
      </c>
      <c r="D557" s="101" t="s">
        <v>69</v>
      </c>
      <c r="E557" s="87"/>
      <c r="F557" s="87"/>
      <c r="G557" s="137">
        <f>G558</f>
        <v>131014.67043</v>
      </c>
      <c r="H557" s="137">
        <f t="shared" si="232"/>
        <v>131014.67043</v>
      </c>
      <c r="I557" s="137">
        <f t="shared" si="232"/>
        <v>131014.67043</v>
      </c>
      <c r="J557" s="122">
        <f t="shared" si="223"/>
        <v>100</v>
      </c>
      <c r="K557" s="122">
        <f t="shared" si="224"/>
        <v>100</v>
      </c>
    </row>
    <row r="558" spans="1:11" s="39" customFormat="1" ht="25.5" x14ac:dyDescent="0.2">
      <c r="A558" s="104" t="s">
        <v>594</v>
      </c>
      <c r="B558" s="10" t="s">
        <v>173</v>
      </c>
      <c r="C558" s="10" t="s">
        <v>87</v>
      </c>
      <c r="D558" s="10" t="s">
        <v>69</v>
      </c>
      <c r="E558" s="10" t="s">
        <v>41</v>
      </c>
      <c r="F558" s="68"/>
      <c r="G558" s="136">
        <f>G559</f>
        <v>131014.67043</v>
      </c>
      <c r="H558" s="136">
        <f t="shared" si="232"/>
        <v>131014.67043</v>
      </c>
      <c r="I558" s="136">
        <f t="shared" si="232"/>
        <v>131014.67043</v>
      </c>
      <c r="J558" s="122">
        <f t="shared" si="223"/>
        <v>100</v>
      </c>
      <c r="K558" s="122">
        <f t="shared" si="224"/>
        <v>100</v>
      </c>
    </row>
    <row r="559" spans="1:11" ht="51" x14ac:dyDescent="0.2">
      <c r="A559" s="14" t="s">
        <v>464</v>
      </c>
      <c r="B559" s="5" t="s">
        <v>173</v>
      </c>
      <c r="C559" s="4" t="s">
        <v>87</v>
      </c>
      <c r="D559" s="4" t="s">
        <v>69</v>
      </c>
      <c r="E559" s="4" t="s">
        <v>462</v>
      </c>
      <c r="F559" s="4"/>
      <c r="G559" s="133">
        <f>G560</f>
        <v>131014.67043</v>
      </c>
      <c r="H559" s="133">
        <f t="shared" si="232"/>
        <v>131014.67043</v>
      </c>
      <c r="I559" s="133">
        <f t="shared" si="232"/>
        <v>131014.67043</v>
      </c>
      <c r="J559" s="122">
        <f t="shared" si="223"/>
        <v>100</v>
      </c>
      <c r="K559" s="122">
        <f t="shared" si="224"/>
        <v>100</v>
      </c>
    </row>
    <row r="560" spans="1:11" ht="38.25" x14ac:dyDescent="0.2">
      <c r="A560" s="14" t="s">
        <v>470</v>
      </c>
      <c r="B560" s="4" t="s">
        <v>173</v>
      </c>
      <c r="C560" s="4" t="s">
        <v>87</v>
      </c>
      <c r="D560" s="4" t="s">
        <v>69</v>
      </c>
      <c r="E560" s="4" t="s">
        <v>471</v>
      </c>
      <c r="F560" s="4"/>
      <c r="G560" s="133">
        <f>G561</f>
        <v>131014.67043</v>
      </c>
      <c r="H560" s="133">
        <f t="shared" si="232"/>
        <v>131014.67043</v>
      </c>
      <c r="I560" s="133">
        <f t="shared" si="232"/>
        <v>131014.67043</v>
      </c>
      <c r="J560" s="122">
        <f t="shared" si="223"/>
        <v>100</v>
      </c>
      <c r="K560" s="122">
        <f t="shared" si="224"/>
        <v>100</v>
      </c>
    </row>
    <row r="561" spans="1:11" x14ac:dyDescent="0.2">
      <c r="A561" s="14" t="s">
        <v>431</v>
      </c>
      <c r="B561" s="4" t="s">
        <v>173</v>
      </c>
      <c r="C561" s="4" t="s">
        <v>87</v>
      </c>
      <c r="D561" s="4" t="s">
        <v>69</v>
      </c>
      <c r="E561" s="4" t="s">
        <v>472</v>
      </c>
      <c r="F561" s="4"/>
      <c r="G561" s="135">
        <f>SUM(G562:G562)</f>
        <v>131014.67043</v>
      </c>
      <c r="H561" s="135">
        <f t="shared" ref="H561:I561" si="233">SUM(H562:H562)</f>
        <v>131014.67043</v>
      </c>
      <c r="I561" s="135">
        <f t="shared" si="233"/>
        <v>131014.67043</v>
      </c>
      <c r="J561" s="122">
        <f t="shared" si="223"/>
        <v>100</v>
      </c>
      <c r="K561" s="122">
        <f t="shared" si="224"/>
        <v>100</v>
      </c>
    </row>
    <row r="562" spans="1:11" s="39" customFormat="1" ht="38.25" x14ac:dyDescent="0.2">
      <c r="A562" s="69" t="s">
        <v>439</v>
      </c>
      <c r="B562" s="5" t="s">
        <v>173</v>
      </c>
      <c r="C562" s="5" t="s">
        <v>87</v>
      </c>
      <c r="D562" s="5" t="s">
        <v>69</v>
      </c>
      <c r="E562" s="5" t="s">
        <v>472</v>
      </c>
      <c r="F562" s="5" t="s">
        <v>438</v>
      </c>
      <c r="G562" s="138">
        <v>131014.67043</v>
      </c>
      <c r="H562" s="138">
        <v>131014.67043</v>
      </c>
      <c r="I562" s="138">
        <v>131014.67043</v>
      </c>
      <c r="J562" s="122">
        <f t="shared" si="223"/>
        <v>100</v>
      </c>
      <c r="K562" s="122">
        <f t="shared" si="224"/>
        <v>100</v>
      </c>
    </row>
    <row r="563" spans="1:11" ht="38.25" x14ac:dyDescent="0.2">
      <c r="A563" s="45" t="s">
        <v>52</v>
      </c>
      <c r="B563" s="46">
        <v>973</v>
      </c>
      <c r="C563" s="46"/>
      <c r="D563" s="46"/>
      <c r="E563" s="46"/>
      <c r="F563" s="46"/>
      <c r="G563" s="129">
        <f>G564+G579+G673</f>
        <v>102893.33939000001</v>
      </c>
      <c r="H563" s="129">
        <f t="shared" ref="H563:I563" si="234">H564+H579+H673</f>
        <v>103149.93758000001</v>
      </c>
      <c r="I563" s="129">
        <f t="shared" si="234"/>
        <v>103121.53659</v>
      </c>
      <c r="J563" s="122">
        <f t="shared" si="223"/>
        <v>100.22178034200549</v>
      </c>
      <c r="K563" s="122">
        <f t="shared" si="224"/>
        <v>99.97246630423021</v>
      </c>
    </row>
    <row r="564" spans="1:11" x14ac:dyDescent="0.2">
      <c r="A564" s="19" t="s">
        <v>128</v>
      </c>
      <c r="B564" s="8">
        <v>973</v>
      </c>
      <c r="C564" s="8" t="s">
        <v>71</v>
      </c>
      <c r="D564" s="8" t="s">
        <v>68</v>
      </c>
      <c r="E564" s="8"/>
      <c r="F564" s="8"/>
      <c r="G564" s="141">
        <f>G565</f>
        <v>26662.117249999999</v>
      </c>
      <c r="H564" s="141">
        <f t="shared" ref="H564:I567" si="235">H565</f>
        <v>26518.117249999999</v>
      </c>
      <c r="I564" s="141">
        <f t="shared" si="235"/>
        <v>26518.117249999999</v>
      </c>
      <c r="J564" s="122">
        <f t="shared" si="223"/>
        <v>99.459907858592885</v>
      </c>
      <c r="K564" s="122">
        <f t="shared" si="224"/>
        <v>100</v>
      </c>
    </row>
    <row r="565" spans="1:11" x14ac:dyDescent="0.2">
      <c r="A565" s="21" t="s">
        <v>288</v>
      </c>
      <c r="B565" s="7">
        <v>973</v>
      </c>
      <c r="C565" s="7" t="s">
        <v>71</v>
      </c>
      <c r="D565" s="7" t="s">
        <v>82</v>
      </c>
      <c r="E565" s="7"/>
      <c r="F565" s="7"/>
      <c r="G565" s="131">
        <f>G566</f>
        <v>26662.117249999999</v>
      </c>
      <c r="H565" s="131">
        <f t="shared" si="235"/>
        <v>26518.117249999999</v>
      </c>
      <c r="I565" s="131">
        <f t="shared" si="235"/>
        <v>26518.117249999999</v>
      </c>
      <c r="J565" s="122">
        <f t="shared" si="223"/>
        <v>99.459907858592885</v>
      </c>
      <c r="K565" s="122">
        <f t="shared" si="224"/>
        <v>100</v>
      </c>
    </row>
    <row r="566" spans="1:11" ht="25.5" x14ac:dyDescent="0.2">
      <c r="A566" s="16" t="s">
        <v>595</v>
      </c>
      <c r="B566" s="10">
        <v>973</v>
      </c>
      <c r="C566" s="10" t="s">
        <v>71</v>
      </c>
      <c r="D566" s="10" t="s">
        <v>82</v>
      </c>
      <c r="E566" s="10" t="s">
        <v>217</v>
      </c>
      <c r="F566" s="10"/>
      <c r="G566" s="132">
        <f>G567</f>
        <v>26662.117249999999</v>
      </c>
      <c r="H566" s="132">
        <f t="shared" si="235"/>
        <v>26518.117249999999</v>
      </c>
      <c r="I566" s="132">
        <f t="shared" si="235"/>
        <v>26518.117249999999</v>
      </c>
      <c r="J566" s="122">
        <f t="shared" si="223"/>
        <v>99.459907858592885</v>
      </c>
      <c r="K566" s="122">
        <f t="shared" si="224"/>
        <v>100</v>
      </c>
    </row>
    <row r="567" spans="1:11" ht="27" x14ac:dyDescent="0.2">
      <c r="A567" s="71" t="s">
        <v>2</v>
      </c>
      <c r="B567" s="6">
        <v>973</v>
      </c>
      <c r="C567" s="6" t="s">
        <v>71</v>
      </c>
      <c r="D567" s="6" t="s">
        <v>82</v>
      </c>
      <c r="E567" s="6" t="s">
        <v>218</v>
      </c>
      <c r="F567" s="6"/>
      <c r="G567" s="139">
        <f>G568</f>
        <v>26662.117249999999</v>
      </c>
      <c r="H567" s="139">
        <f t="shared" si="235"/>
        <v>26518.117249999999</v>
      </c>
      <c r="I567" s="139">
        <f t="shared" si="235"/>
        <v>26518.117249999999</v>
      </c>
      <c r="J567" s="122">
        <f t="shared" si="223"/>
        <v>99.459907858592885</v>
      </c>
      <c r="K567" s="122">
        <f t="shared" si="224"/>
        <v>100</v>
      </c>
    </row>
    <row r="568" spans="1:11" ht="25.5" x14ac:dyDescent="0.2">
      <c r="A568" s="22" t="s">
        <v>219</v>
      </c>
      <c r="B568" s="4" t="s">
        <v>164</v>
      </c>
      <c r="C568" s="4" t="s">
        <v>71</v>
      </c>
      <c r="D568" s="4" t="s">
        <v>82</v>
      </c>
      <c r="E568" s="4" t="s">
        <v>220</v>
      </c>
      <c r="F568" s="4"/>
      <c r="G568" s="133">
        <f>G575+G569+G573+G571+G577</f>
        <v>26662.117249999999</v>
      </c>
      <c r="H568" s="133">
        <f t="shared" ref="H568:I568" si="236">H575+H569+H573+H571+H577</f>
        <v>26518.117249999999</v>
      </c>
      <c r="I568" s="133">
        <f t="shared" si="236"/>
        <v>26518.117249999999</v>
      </c>
      <c r="J568" s="122">
        <f t="shared" si="223"/>
        <v>99.459907858592885</v>
      </c>
      <c r="K568" s="122">
        <f t="shared" si="224"/>
        <v>100</v>
      </c>
    </row>
    <row r="569" spans="1:11" ht="38.25" x14ac:dyDescent="0.2">
      <c r="A569" s="22" t="s">
        <v>221</v>
      </c>
      <c r="B569" s="4" t="s">
        <v>164</v>
      </c>
      <c r="C569" s="4" t="s">
        <v>71</v>
      </c>
      <c r="D569" s="4" t="s">
        <v>82</v>
      </c>
      <c r="E569" s="4" t="s">
        <v>222</v>
      </c>
      <c r="F569" s="4"/>
      <c r="G569" s="133">
        <f>G570</f>
        <v>10501.420690000001</v>
      </c>
      <c r="H569" s="133">
        <f t="shared" ref="H569:I569" si="237">H570</f>
        <v>10357.420690000001</v>
      </c>
      <c r="I569" s="133">
        <f t="shared" si="237"/>
        <v>10357.420690000001</v>
      </c>
      <c r="J569" s="122">
        <f t="shared" si="223"/>
        <v>98.62875696297813</v>
      </c>
      <c r="K569" s="122">
        <f t="shared" si="224"/>
        <v>100</v>
      </c>
    </row>
    <row r="570" spans="1:11" ht="51" x14ac:dyDescent="0.2">
      <c r="A570" s="24" t="s">
        <v>131</v>
      </c>
      <c r="B570" s="5" t="s">
        <v>164</v>
      </c>
      <c r="C570" s="5" t="s">
        <v>71</v>
      </c>
      <c r="D570" s="5" t="s">
        <v>82</v>
      </c>
      <c r="E570" s="5" t="s">
        <v>222</v>
      </c>
      <c r="F570" s="5" t="s">
        <v>135</v>
      </c>
      <c r="G570" s="138">
        <v>10501.420690000001</v>
      </c>
      <c r="H570" s="138">
        <v>10357.420690000001</v>
      </c>
      <c r="I570" s="138">
        <v>10357.420690000001</v>
      </c>
      <c r="J570" s="122">
        <f t="shared" si="223"/>
        <v>98.62875696297813</v>
      </c>
      <c r="K570" s="122">
        <f t="shared" si="224"/>
        <v>100</v>
      </c>
    </row>
    <row r="571" spans="1:11" ht="63.75" x14ac:dyDescent="0.2">
      <c r="A571" s="22" t="s">
        <v>494</v>
      </c>
      <c r="B571" s="4" t="s">
        <v>164</v>
      </c>
      <c r="C571" s="4" t="s">
        <v>71</v>
      </c>
      <c r="D571" s="4" t="s">
        <v>82</v>
      </c>
      <c r="E571" s="4" t="s">
        <v>661</v>
      </c>
      <c r="F571" s="4"/>
      <c r="G571" s="133">
        <f>G572</f>
        <v>90.383560000000003</v>
      </c>
      <c r="H571" s="133">
        <f t="shared" ref="H571:I571" si="238">H572</f>
        <v>90.383560000000003</v>
      </c>
      <c r="I571" s="133">
        <f t="shared" si="238"/>
        <v>90.383560000000003</v>
      </c>
      <c r="J571" s="122">
        <f t="shared" si="223"/>
        <v>100</v>
      </c>
      <c r="K571" s="122">
        <f t="shared" si="224"/>
        <v>100</v>
      </c>
    </row>
    <row r="572" spans="1:11" x14ac:dyDescent="0.2">
      <c r="A572" s="24" t="s">
        <v>402</v>
      </c>
      <c r="B572" s="5" t="s">
        <v>164</v>
      </c>
      <c r="C572" s="5" t="s">
        <v>71</v>
      </c>
      <c r="D572" s="5" t="s">
        <v>82</v>
      </c>
      <c r="E572" s="5" t="s">
        <v>661</v>
      </c>
      <c r="F572" s="5" t="s">
        <v>144</v>
      </c>
      <c r="G572" s="138">
        <v>90.383560000000003</v>
      </c>
      <c r="H572" s="138">
        <v>90.383560000000003</v>
      </c>
      <c r="I572" s="138">
        <v>90.383560000000003</v>
      </c>
      <c r="J572" s="122">
        <f t="shared" si="223"/>
        <v>100</v>
      </c>
      <c r="K572" s="122">
        <f t="shared" si="224"/>
        <v>100</v>
      </c>
    </row>
    <row r="573" spans="1:11" ht="25.5" x14ac:dyDescent="0.2">
      <c r="A573" s="22" t="s">
        <v>498</v>
      </c>
      <c r="B573" s="4" t="s">
        <v>164</v>
      </c>
      <c r="C573" s="4" t="s">
        <v>71</v>
      </c>
      <c r="D573" s="4" t="s">
        <v>82</v>
      </c>
      <c r="E573" s="4" t="s">
        <v>662</v>
      </c>
      <c r="F573" s="4"/>
      <c r="G573" s="133">
        <f>G574</f>
        <v>1115.5</v>
      </c>
      <c r="H573" s="133">
        <f t="shared" ref="H573:I573" si="239">H574</f>
        <v>1115.5</v>
      </c>
      <c r="I573" s="133">
        <f t="shared" si="239"/>
        <v>1115.5</v>
      </c>
      <c r="J573" s="122">
        <f t="shared" si="223"/>
        <v>100</v>
      </c>
      <c r="K573" s="122">
        <f t="shared" si="224"/>
        <v>100</v>
      </c>
    </row>
    <row r="574" spans="1:11" ht="51" x14ac:dyDescent="0.2">
      <c r="A574" s="23" t="s">
        <v>130</v>
      </c>
      <c r="B574" s="5" t="s">
        <v>164</v>
      </c>
      <c r="C574" s="5" t="s">
        <v>71</v>
      </c>
      <c r="D574" s="5" t="s">
        <v>82</v>
      </c>
      <c r="E574" s="5" t="s">
        <v>662</v>
      </c>
      <c r="F574" s="5" t="s">
        <v>135</v>
      </c>
      <c r="G574" s="138">
        <v>1115.5</v>
      </c>
      <c r="H574" s="138">
        <v>1115.5</v>
      </c>
      <c r="I574" s="138">
        <v>1115.5</v>
      </c>
      <c r="J574" s="122">
        <f t="shared" si="223"/>
        <v>100</v>
      </c>
      <c r="K574" s="122">
        <f t="shared" si="224"/>
        <v>100</v>
      </c>
    </row>
    <row r="575" spans="1:11" ht="76.5" x14ac:dyDescent="0.2">
      <c r="A575" s="22" t="s">
        <v>418</v>
      </c>
      <c r="B575" s="4">
        <v>973</v>
      </c>
      <c r="C575" s="4" t="s">
        <v>71</v>
      </c>
      <c r="D575" s="4" t="s">
        <v>82</v>
      </c>
      <c r="E575" s="4" t="s">
        <v>328</v>
      </c>
      <c r="F575" s="4"/>
      <c r="G575" s="133">
        <f>G576</f>
        <v>13454.813</v>
      </c>
      <c r="H575" s="133">
        <f t="shared" ref="H575:I575" si="240">H576</f>
        <v>13454.813</v>
      </c>
      <c r="I575" s="133">
        <f t="shared" si="240"/>
        <v>13454.813</v>
      </c>
      <c r="J575" s="122">
        <f t="shared" si="223"/>
        <v>100</v>
      </c>
      <c r="K575" s="122">
        <f t="shared" si="224"/>
        <v>100</v>
      </c>
    </row>
    <row r="576" spans="1:11" ht="51" x14ac:dyDescent="0.2">
      <c r="A576" s="24" t="s">
        <v>131</v>
      </c>
      <c r="B576" s="5">
        <v>973</v>
      </c>
      <c r="C576" s="5" t="s">
        <v>71</v>
      </c>
      <c r="D576" s="5" t="s">
        <v>82</v>
      </c>
      <c r="E576" s="5" t="s">
        <v>328</v>
      </c>
      <c r="F576" s="5" t="s">
        <v>135</v>
      </c>
      <c r="G576" s="134">
        <v>13454.813</v>
      </c>
      <c r="H576" s="134">
        <v>13454.813</v>
      </c>
      <c r="I576" s="134">
        <v>13454.813</v>
      </c>
      <c r="J576" s="122">
        <f t="shared" si="223"/>
        <v>100</v>
      </c>
      <c r="K576" s="122">
        <f t="shared" si="224"/>
        <v>100</v>
      </c>
    </row>
    <row r="577" spans="1:11" s="40" customFormat="1" ht="51" x14ac:dyDescent="0.2">
      <c r="A577" s="15" t="s">
        <v>553</v>
      </c>
      <c r="B577" s="4">
        <v>973</v>
      </c>
      <c r="C577" s="4" t="s">
        <v>71</v>
      </c>
      <c r="D577" s="4" t="s">
        <v>82</v>
      </c>
      <c r="E577" s="4" t="s">
        <v>566</v>
      </c>
      <c r="F577" s="4"/>
      <c r="G577" s="135">
        <f>G578</f>
        <v>1500</v>
      </c>
      <c r="H577" s="135">
        <f t="shared" ref="H577:I577" si="241">H578</f>
        <v>1500</v>
      </c>
      <c r="I577" s="135">
        <f t="shared" si="241"/>
        <v>1500</v>
      </c>
      <c r="J577" s="122">
        <f t="shared" si="223"/>
        <v>100</v>
      </c>
      <c r="K577" s="122">
        <f t="shared" si="224"/>
        <v>100</v>
      </c>
    </row>
    <row r="578" spans="1:11" ht="51" x14ac:dyDescent="0.2">
      <c r="A578" s="23" t="s">
        <v>130</v>
      </c>
      <c r="B578" s="5">
        <v>973</v>
      </c>
      <c r="C578" s="4" t="s">
        <v>71</v>
      </c>
      <c r="D578" s="4" t="s">
        <v>82</v>
      </c>
      <c r="E578" s="5" t="s">
        <v>566</v>
      </c>
      <c r="F578" s="5" t="s">
        <v>135</v>
      </c>
      <c r="G578" s="134">
        <v>1500</v>
      </c>
      <c r="H578" s="134">
        <v>1500</v>
      </c>
      <c r="I578" s="134">
        <v>1500</v>
      </c>
      <c r="J578" s="122">
        <f t="shared" si="223"/>
        <v>100</v>
      </c>
      <c r="K578" s="122">
        <f t="shared" si="224"/>
        <v>100</v>
      </c>
    </row>
    <row r="579" spans="1:11" x14ac:dyDescent="0.2">
      <c r="A579" s="19" t="s">
        <v>134</v>
      </c>
      <c r="B579" s="8">
        <v>973</v>
      </c>
      <c r="C579" s="8" t="s">
        <v>84</v>
      </c>
      <c r="D579" s="8"/>
      <c r="E579" s="8"/>
      <c r="F579" s="8"/>
      <c r="G579" s="130">
        <f>G580+G634</f>
        <v>75756.188850000006</v>
      </c>
      <c r="H579" s="130">
        <f t="shared" ref="H579:I579" si="242">H580+H634</f>
        <v>76156.78704000001</v>
      </c>
      <c r="I579" s="130">
        <f t="shared" si="242"/>
        <v>76156.78704000001</v>
      </c>
      <c r="J579" s="122">
        <f t="shared" si="223"/>
        <v>100.52879929162381</v>
      </c>
      <c r="K579" s="122">
        <f t="shared" si="224"/>
        <v>100</v>
      </c>
    </row>
    <row r="580" spans="1:11" x14ac:dyDescent="0.2">
      <c r="A580" s="21" t="s">
        <v>64</v>
      </c>
      <c r="B580" s="7">
        <v>973</v>
      </c>
      <c r="C580" s="7" t="s">
        <v>84</v>
      </c>
      <c r="D580" s="7" t="s">
        <v>67</v>
      </c>
      <c r="E580" s="7"/>
      <c r="F580" s="7"/>
      <c r="G580" s="131">
        <f>G586+G629+G625+G581</f>
        <v>59309.964490000013</v>
      </c>
      <c r="H580" s="131">
        <f t="shared" ref="H580:I580" si="243">H586+H629+H625+H581</f>
        <v>59475.430060000006</v>
      </c>
      <c r="I580" s="131">
        <f t="shared" si="243"/>
        <v>59475.430060000006</v>
      </c>
      <c r="J580" s="122">
        <f t="shared" si="223"/>
        <v>100.27898443612774</v>
      </c>
      <c r="K580" s="122">
        <f t="shared" si="224"/>
        <v>100</v>
      </c>
    </row>
    <row r="581" spans="1:11" ht="38.25" x14ac:dyDescent="0.2">
      <c r="A581" s="103" t="s">
        <v>577</v>
      </c>
      <c r="B581" s="5">
        <v>973</v>
      </c>
      <c r="C581" s="102" t="s">
        <v>74</v>
      </c>
      <c r="D581" s="102" t="s">
        <v>67</v>
      </c>
      <c r="E581" s="102" t="s">
        <v>427</v>
      </c>
      <c r="F581" s="102"/>
      <c r="G581" s="136">
        <f>G582</f>
        <v>30</v>
      </c>
      <c r="H581" s="136">
        <f t="shared" ref="H581:I582" si="244">H582</f>
        <v>30</v>
      </c>
      <c r="I581" s="136">
        <f t="shared" si="244"/>
        <v>30</v>
      </c>
      <c r="J581" s="122">
        <f t="shared" si="223"/>
        <v>100</v>
      </c>
      <c r="K581" s="122">
        <f t="shared" si="224"/>
        <v>100</v>
      </c>
    </row>
    <row r="582" spans="1:11" ht="25.5" x14ac:dyDescent="0.2">
      <c r="A582" s="98" t="s">
        <v>635</v>
      </c>
      <c r="B582" s="5">
        <v>973</v>
      </c>
      <c r="C582" s="91" t="s">
        <v>74</v>
      </c>
      <c r="D582" s="91" t="s">
        <v>67</v>
      </c>
      <c r="E582" s="91" t="s">
        <v>428</v>
      </c>
      <c r="F582" s="68"/>
      <c r="G582" s="135">
        <f>G583</f>
        <v>30</v>
      </c>
      <c r="H582" s="135">
        <f t="shared" si="244"/>
        <v>30</v>
      </c>
      <c r="I582" s="135">
        <f t="shared" si="244"/>
        <v>30</v>
      </c>
      <c r="J582" s="122">
        <f t="shared" si="223"/>
        <v>100</v>
      </c>
      <c r="K582" s="122">
        <f t="shared" si="224"/>
        <v>100</v>
      </c>
    </row>
    <row r="583" spans="1:11" s="97" customFormat="1" ht="38.25" x14ac:dyDescent="0.2">
      <c r="A583" s="98" t="s">
        <v>636</v>
      </c>
      <c r="B583" s="5">
        <v>973</v>
      </c>
      <c r="C583" s="91" t="s">
        <v>74</v>
      </c>
      <c r="D583" s="91" t="s">
        <v>67</v>
      </c>
      <c r="E583" s="91" t="s">
        <v>637</v>
      </c>
      <c r="F583" s="68"/>
      <c r="G583" s="135">
        <f>G584+G585</f>
        <v>30</v>
      </c>
      <c r="H583" s="135">
        <f t="shared" ref="H583:I583" si="245">H584+H585</f>
        <v>30</v>
      </c>
      <c r="I583" s="135">
        <f t="shared" si="245"/>
        <v>30</v>
      </c>
      <c r="J583" s="122">
        <f t="shared" si="223"/>
        <v>100</v>
      </c>
      <c r="K583" s="122">
        <f t="shared" si="224"/>
        <v>100</v>
      </c>
    </row>
    <row r="584" spans="1:11" s="93" customFormat="1" x14ac:dyDescent="0.2">
      <c r="A584" s="54" t="s">
        <v>132</v>
      </c>
      <c r="B584" s="5">
        <v>973</v>
      </c>
      <c r="C584" s="68" t="s">
        <v>74</v>
      </c>
      <c r="D584" s="68" t="s">
        <v>67</v>
      </c>
      <c r="E584" s="68" t="s">
        <v>637</v>
      </c>
      <c r="F584" s="68" t="s">
        <v>133</v>
      </c>
      <c r="G584" s="134">
        <v>5</v>
      </c>
      <c r="H584" s="134">
        <v>5</v>
      </c>
      <c r="I584" s="134">
        <v>5</v>
      </c>
      <c r="J584" s="122">
        <f t="shared" si="223"/>
        <v>100</v>
      </c>
      <c r="K584" s="122">
        <f t="shared" si="224"/>
        <v>100</v>
      </c>
    </row>
    <row r="585" spans="1:11" s="93" customFormat="1" x14ac:dyDescent="0.2">
      <c r="A585" s="24" t="s">
        <v>402</v>
      </c>
      <c r="B585" s="5">
        <v>973</v>
      </c>
      <c r="C585" s="68" t="s">
        <v>74</v>
      </c>
      <c r="D585" s="68" t="s">
        <v>67</v>
      </c>
      <c r="E585" s="68" t="s">
        <v>637</v>
      </c>
      <c r="F585" s="68" t="s">
        <v>144</v>
      </c>
      <c r="G585" s="134">
        <v>25</v>
      </c>
      <c r="H585" s="134">
        <v>25</v>
      </c>
      <c r="I585" s="134">
        <v>25</v>
      </c>
      <c r="J585" s="122">
        <f t="shared" si="223"/>
        <v>100</v>
      </c>
      <c r="K585" s="122">
        <f t="shared" si="224"/>
        <v>100</v>
      </c>
    </row>
    <row r="586" spans="1:11" s="96" customFormat="1" ht="25.5" x14ac:dyDescent="0.2">
      <c r="A586" s="16" t="s">
        <v>595</v>
      </c>
      <c r="B586" s="10" t="s">
        <v>164</v>
      </c>
      <c r="C586" s="10" t="s">
        <v>74</v>
      </c>
      <c r="D586" s="10" t="s">
        <v>67</v>
      </c>
      <c r="E586" s="10" t="s">
        <v>217</v>
      </c>
      <c r="F586" s="10"/>
      <c r="G586" s="132">
        <f>G617+G602+G587</f>
        <v>49296.904490000008</v>
      </c>
      <c r="H586" s="132">
        <f t="shared" ref="H586:I586" si="246">H617+H602+H587</f>
        <v>49462.370060000001</v>
      </c>
      <c r="I586" s="132">
        <f t="shared" si="246"/>
        <v>49462.370060000001</v>
      </c>
      <c r="J586" s="122">
        <f t="shared" si="223"/>
        <v>100.3356510347086</v>
      </c>
      <c r="K586" s="122">
        <f t="shared" si="224"/>
        <v>100</v>
      </c>
    </row>
    <row r="587" spans="1:11" s="93" customFormat="1" ht="13.5" x14ac:dyDescent="0.2">
      <c r="A587" s="71" t="s">
        <v>3</v>
      </c>
      <c r="B587" s="6" t="s">
        <v>164</v>
      </c>
      <c r="C587" s="6" t="s">
        <v>84</v>
      </c>
      <c r="D587" s="6" t="s">
        <v>67</v>
      </c>
      <c r="E587" s="6" t="s">
        <v>223</v>
      </c>
      <c r="F587" s="6"/>
      <c r="G587" s="139">
        <f>G588</f>
        <v>18260.550230000001</v>
      </c>
      <c r="H587" s="139">
        <f t="shared" ref="H587:I587" si="247">H588</f>
        <v>18260.550230000001</v>
      </c>
      <c r="I587" s="139">
        <f t="shared" si="247"/>
        <v>18260.550230000001</v>
      </c>
      <c r="J587" s="122">
        <f t="shared" si="223"/>
        <v>100</v>
      </c>
      <c r="K587" s="122">
        <f t="shared" si="224"/>
        <v>100</v>
      </c>
    </row>
    <row r="588" spans="1:11" s="93" customFormat="1" ht="25.5" x14ac:dyDescent="0.2">
      <c r="A588" s="22" t="s">
        <v>224</v>
      </c>
      <c r="B588" s="4" t="s">
        <v>164</v>
      </c>
      <c r="C588" s="4" t="s">
        <v>74</v>
      </c>
      <c r="D588" s="4" t="s">
        <v>67</v>
      </c>
      <c r="E588" s="4" t="s">
        <v>225</v>
      </c>
      <c r="F588" s="4"/>
      <c r="G588" s="133">
        <f>G598+G589+G596+G592+G594+G600</f>
        <v>18260.550230000001</v>
      </c>
      <c r="H588" s="133">
        <f t="shared" ref="H588:I588" si="248">H598+H589+H596+H592+H594+H600</f>
        <v>18260.550230000001</v>
      </c>
      <c r="I588" s="133">
        <f t="shared" si="248"/>
        <v>18260.550230000001</v>
      </c>
      <c r="J588" s="122">
        <f t="shared" si="223"/>
        <v>100</v>
      </c>
      <c r="K588" s="122">
        <f t="shared" si="224"/>
        <v>100</v>
      </c>
    </row>
    <row r="589" spans="1:11" s="96" customFormat="1" ht="25.5" x14ac:dyDescent="0.2">
      <c r="A589" s="20" t="s">
        <v>226</v>
      </c>
      <c r="B589" s="4" t="s">
        <v>164</v>
      </c>
      <c r="C589" s="4" t="s">
        <v>74</v>
      </c>
      <c r="D589" s="4" t="s">
        <v>67</v>
      </c>
      <c r="E589" s="4" t="s">
        <v>227</v>
      </c>
      <c r="F589" s="4"/>
      <c r="G589" s="135">
        <f>G590+G591</f>
        <v>4906.75983</v>
      </c>
      <c r="H589" s="135">
        <f t="shared" ref="H589:I589" si="249">H590+H591</f>
        <v>4906.75983</v>
      </c>
      <c r="I589" s="135">
        <f t="shared" si="249"/>
        <v>4906.75983</v>
      </c>
      <c r="J589" s="122">
        <f t="shared" si="223"/>
        <v>100</v>
      </c>
      <c r="K589" s="122">
        <f t="shared" si="224"/>
        <v>100</v>
      </c>
    </row>
    <row r="590" spans="1:11" s="93" customFormat="1" ht="51" x14ac:dyDescent="0.2">
      <c r="A590" s="23" t="s">
        <v>130</v>
      </c>
      <c r="B590" s="5" t="s">
        <v>164</v>
      </c>
      <c r="C590" s="5" t="s">
        <v>74</v>
      </c>
      <c r="D590" s="5" t="s">
        <v>67</v>
      </c>
      <c r="E590" s="5" t="s">
        <v>227</v>
      </c>
      <c r="F590" s="5" t="s">
        <v>136</v>
      </c>
      <c r="G590" s="134">
        <v>4906.6208299999998</v>
      </c>
      <c r="H590" s="134">
        <v>4906.6208299999998</v>
      </c>
      <c r="I590" s="134">
        <v>4906.6208299999998</v>
      </c>
      <c r="J590" s="122">
        <f t="shared" si="223"/>
        <v>100</v>
      </c>
      <c r="K590" s="122">
        <f t="shared" si="224"/>
        <v>100</v>
      </c>
    </row>
    <row r="591" spans="1:11" x14ac:dyDescent="0.2">
      <c r="A591" s="13" t="s">
        <v>132</v>
      </c>
      <c r="B591" s="5" t="s">
        <v>164</v>
      </c>
      <c r="C591" s="5" t="s">
        <v>74</v>
      </c>
      <c r="D591" s="5" t="s">
        <v>67</v>
      </c>
      <c r="E591" s="5" t="s">
        <v>227</v>
      </c>
      <c r="F591" s="5" t="s">
        <v>133</v>
      </c>
      <c r="G591" s="134">
        <v>0.13900000000000001</v>
      </c>
      <c r="H591" s="134">
        <v>0.13900000000000001</v>
      </c>
      <c r="I591" s="134">
        <v>0.13900000000000001</v>
      </c>
      <c r="J591" s="122">
        <f t="shared" si="223"/>
        <v>100</v>
      </c>
      <c r="K591" s="122">
        <f t="shared" si="224"/>
        <v>100</v>
      </c>
    </row>
    <row r="592" spans="1:11" ht="38.25" x14ac:dyDescent="0.2">
      <c r="A592" s="22" t="s">
        <v>506</v>
      </c>
      <c r="B592" s="4" t="s">
        <v>164</v>
      </c>
      <c r="C592" s="4" t="s">
        <v>74</v>
      </c>
      <c r="D592" s="4" t="s">
        <v>67</v>
      </c>
      <c r="E592" s="4" t="s">
        <v>505</v>
      </c>
      <c r="F592" s="4"/>
      <c r="G592" s="133">
        <f>G593</f>
        <v>230.43123</v>
      </c>
      <c r="H592" s="133">
        <f t="shared" ref="H592:I592" si="250">H593</f>
        <v>230.43123</v>
      </c>
      <c r="I592" s="133">
        <f t="shared" si="250"/>
        <v>230.43123</v>
      </c>
      <c r="J592" s="122">
        <f t="shared" si="223"/>
        <v>100</v>
      </c>
      <c r="K592" s="122">
        <f t="shared" si="224"/>
        <v>100</v>
      </c>
    </row>
    <row r="593" spans="1:11" x14ac:dyDescent="0.2">
      <c r="A593" s="24" t="s">
        <v>504</v>
      </c>
      <c r="B593" s="5" t="s">
        <v>164</v>
      </c>
      <c r="C593" s="5" t="s">
        <v>74</v>
      </c>
      <c r="D593" s="5" t="s">
        <v>67</v>
      </c>
      <c r="E593" s="5" t="s">
        <v>505</v>
      </c>
      <c r="F593" s="5" t="s">
        <v>133</v>
      </c>
      <c r="G593" s="138">
        <v>230.43123</v>
      </c>
      <c r="H593" s="138">
        <v>230.43123</v>
      </c>
      <c r="I593" s="138">
        <v>230.43123</v>
      </c>
      <c r="J593" s="122">
        <f t="shared" ref="J593:J656" si="251">I593/G593*100</f>
        <v>100</v>
      </c>
      <c r="K593" s="122">
        <f t="shared" ref="K593:K656" si="252">I593/H593*100</f>
        <v>100</v>
      </c>
    </row>
    <row r="594" spans="1:11" ht="63.75" x14ac:dyDescent="0.2">
      <c r="A594" s="29" t="s">
        <v>175</v>
      </c>
      <c r="B594" s="4" t="s">
        <v>164</v>
      </c>
      <c r="C594" s="4" t="s">
        <v>74</v>
      </c>
      <c r="D594" s="4" t="s">
        <v>67</v>
      </c>
      <c r="E594" s="4" t="s">
        <v>663</v>
      </c>
      <c r="F594" s="4"/>
      <c r="G594" s="135">
        <f>G595</f>
        <v>40</v>
      </c>
      <c r="H594" s="135">
        <f t="shared" ref="H594:I594" si="253">H595</f>
        <v>40</v>
      </c>
      <c r="I594" s="135">
        <f t="shared" si="253"/>
        <v>40</v>
      </c>
      <c r="J594" s="122">
        <f t="shared" si="251"/>
        <v>100</v>
      </c>
      <c r="K594" s="122">
        <f t="shared" si="252"/>
        <v>100</v>
      </c>
    </row>
    <row r="595" spans="1:11" s="39" customFormat="1" x14ac:dyDescent="0.2">
      <c r="A595" s="13" t="s">
        <v>132</v>
      </c>
      <c r="B595" s="5" t="s">
        <v>164</v>
      </c>
      <c r="C595" s="5" t="s">
        <v>74</v>
      </c>
      <c r="D595" s="5" t="s">
        <v>67</v>
      </c>
      <c r="E595" s="5" t="s">
        <v>663</v>
      </c>
      <c r="F595" s="5" t="s">
        <v>133</v>
      </c>
      <c r="G595" s="134">
        <v>40</v>
      </c>
      <c r="H595" s="134">
        <v>40</v>
      </c>
      <c r="I595" s="134">
        <v>40</v>
      </c>
      <c r="J595" s="122">
        <f t="shared" si="251"/>
        <v>100</v>
      </c>
      <c r="K595" s="122">
        <f t="shared" si="252"/>
        <v>100</v>
      </c>
    </row>
    <row r="596" spans="1:11" ht="25.5" x14ac:dyDescent="0.2">
      <c r="A596" s="22" t="s">
        <v>498</v>
      </c>
      <c r="B596" s="4" t="s">
        <v>164</v>
      </c>
      <c r="C596" s="4" t="s">
        <v>74</v>
      </c>
      <c r="D596" s="4" t="s">
        <v>67</v>
      </c>
      <c r="E596" s="4" t="s">
        <v>503</v>
      </c>
      <c r="F596" s="4"/>
      <c r="G596" s="133">
        <f>G597</f>
        <v>1529.96</v>
      </c>
      <c r="H596" s="133">
        <f t="shared" ref="H596:I596" si="254">H597</f>
        <v>1529.96</v>
      </c>
      <c r="I596" s="133">
        <f t="shared" si="254"/>
        <v>1529.96</v>
      </c>
      <c r="J596" s="122">
        <f t="shared" si="251"/>
        <v>100</v>
      </c>
      <c r="K596" s="122">
        <f t="shared" si="252"/>
        <v>100</v>
      </c>
    </row>
    <row r="597" spans="1:11" ht="51" x14ac:dyDescent="0.2">
      <c r="A597" s="23" t="s">
        <v>130</v>
      </c>
      <c r="B597" s="5" t="s">
        <v>164</v>
      </c>
      <c r="C597" s="5" t="s">
        <v>74</v>
      </c>
      <c r="D597" s="5" t="s">
        <v>67</v>
      </c>
      <c r="E597" s="5" t="s">
        <v>503</v>
      </c>
      <c r="F597" s="5" t="s">
        <v>136</v>
      </c>
      <c r="G597" s="138">
        <v>1529.96</v>
      </c>
      <c r="H597" s="138">
        <v>1529.96</v>
      </c>
      <c r="I597" s="138">
        <v>1529.96</v>
      </c>
      <c r="J597" s="122">
        <f t="shared" si="251"/>
        <v>100</v>
      </c>
      <c r="K597" s="122">
        <f t="shared" si="252"/>
        <v>100</v>
      </c>
    </row>
    <row r="598" spans="1:11" ht="25.5" x14ac:dyDescent="0.2">
      <c r="A598" s="20" t="s">
        <v>228</v>
      </c>
      <c r="B598" s="4" t="s">
        <v>164</v>
      </c>
      <c r="C598" s="4" t="s">
        <v>74</v>
      </c>
      <c r="D598" s="4" t="s">
        <v>67</v>
      </c>
      <c r="E598" s="4" t="s">
        <v>329</v>
      </c>
      <c r="F598" s="4"/>
      <c r="G598" s="133">
        <f>G599</f>
        <v>9620.1</v>
      </c>
      <c r="H598" s="133">
        <f t="shared" ref="H598:I598" si="255">H599</f>
        <v>9620.1</v>
      </c>
      <c r="I598" s="133">
        <f t="shared" si="255"/>
        <v>9620.1</v>
      </c>
      <c r="J598" s="122">
        <f t="shared" si="251"/>
        <v>100</v>
      </c>
      <c r="K598" s="122">
        <f t="shared" si="252"/>
        <v>100</v>
      </c>
    </row>
    <row r="599" spans="1:11" ht="51" x14ac:dyDescent="0.2">
      <c r="A599" s="23" t="s">
        <v>130</v>
      </c>
      <c r="B599" s="5" t="s">
        <v>164</v>
      </c>
      <c r="C599" s="5" t="s">
        <v>74</v>
      </c>
      <c r="D599" s="5" t="s">
        <v>67</v>
      </c>
      <c r="E599" s="5" t="s">
        <v>329</v>
      </c>
      <c r="F599" s="5" t="s">
        <v>136</v>
      </c>
      <c r="G599" s="134">
        <v>9620.1</v>
      </c>
      <c r="H599" s="134">
        <v>9620.1</v>
      </c>
      <c r="I599" s="134">
        <v>9620.1</v>
      </c>
      <c r="J599" s="122">
        <f t="shared" si="251"/>
        <v>100</v>
      </c>
      <c r="K599" s="122">
        <f t="shared" si="252"/>
        <v>100</v>
      </c>
    </row>
    <row r="600" spans="1:11" ht="51" x14ac:dyDescent="0.2">
      <c r="A600" s="15" t="s">
        <v>553</v>
      </c>
      <c r="B600" s="4" t="s">
        <v>164</v>
      </c>
      <c r="C600" s="4" t="s">
        <v>74</v>
      </c>
      <c r="D600" s="4" t="s">
        <v>67</v>
      </c>
      <c r="E600" s="4" t="s">
        <v>567</v>
      </c>
      <c r="F600" s="4"/>
      <c r="G600" s="135">
        <f>G601</f>
        <v>1933.29917</v>
      </c>
      <c r="H600" s="135">
        <f t="shared" ref="H600:I600" si="256">H601</f>
        <v>1933.29917</v>
      </c>
      <c r="I600" s="135">
        <f t="shared" si="256"/>
        <v>1933.29917</v>
      </c>
      <c r="J600" s="122">
        <f t="shared" si="251"/>
        <v>100</v>
      </c>
      <c r="K600" s="122">
        <f t="shared" si="252"/>
        <v>100</v>
      </c>
    </row>
    <row r="601" spans="1:11" ht="51" x14ac:dyDescent="0.2">
      <c r="A601" s="23" t="s">
        <v>130</v>
      </c>
      <c r="B601" s="5" t="s">
        <v>164</v>
      </c>
      <c r="C601" s="4" t="s">
        <v>74</v>
      </c>
      <c r="D601" s="4" t="s">
        <v>67</v>
      </c>
      <c r="E601" s="5" t="s">
        <v>567</v>
      </c>
      <c r="F601" s="5" t="s">
        <v>136</v>
      </c>
      <c r="G601" s="134">
        <v>1933.29917</v>
      </c>
      <c r="H601" s="134">
        <v>1933.29917</v>
      </c>
      <c r="I601" s="134">
        <v>1933.29917</v>
      </c>
      <c r="J601" s="122">
        <f t="shared" si="251"/>
        <v>100</v>
      </c>
      <c r="K601" s="122">
        <f t="shared" si="252"/>
        <v>100</v>
      </c>
    </row>
    <row r="602" spans="1:11" ht="27" x14ac:dyDescent="0.25">
      <c r="A602" s="56" t="s">
        <v>4</v>
      </c>
      <c r="B602" s="6" t="s">
        <v>164</v>
      </c>
      <c r="C602" s="6" t="s">
        <v>84</v>
      </c>
      <c r="D602" s="6" t="s">
        <v>67</v>
      </c>
      <c r="E602" s="6" t="s">
        <v>229</v>
      </c>
      <c r="F602" s="6"/>
      <c r="G602" s="140">
        <f>G603</f>
        <v>30295.731770000006</v>
      </c>
      <c r="H602" s="140">
        <f t="shared" ref="H602:I602" si="257">H603</f>
        <v>30461.531770000001</v>
      </c>
      <c r="I602" s="140">
        <f t="shared" si="257"/>
        <v>30461.531770000001</v>
      </c>
      <c r="J602" s="122">
        <f t="shared" si="251"/>
        <v>100.54727181128588</v>
      </c>
      <c r="K602" s="122">
        <f t="shared" si="252"/>
        <v>100</v>
      </c>
    </row>
    <row r="603" spans="1:11" ht="25.5" x14ac:dyDescent="0.2">
      <c r="A603" s="22" t="s">
        <v>230</v>
      </c>
      <c r="B603" s="4" t="s">
        <v>164</v>
      </c>
      <c r="C603" s="4" t="s">
        <v>74</v>
      </c>
      <c r="D603" s="4" t="s">
        <v>67</v>
      </c>
      <c r="E603" s="4" t="s">
        <v>231</v>
      </c>
      <c r="F603" s="4"/>
      <c r="G603" s="135">
        <f>G613+G604+G611+G606+G608+G615</f>
        <v>30295.731770000006</v>
      </c>
      <c r="H603" s="135">
        <f t="shared" ref="H603:I603" si="258">H613+H604+H611+H606+H608+H615</f>
        <v>30461.531770000001</v>
      </c>
      <c r="I603" s="135">
        <f t="shared" si="258"/>
        <v>30461.531770000001</v>
      </c>
      <c r="J603" s="122">
        <f t="shared" si="251"/>
        <v>100.54727181128588</v>
      </c>
      <c r="K603" s="122">
        <f t="shared" si="252"/>
        <v>100</v>
      </c>
    </row>
    <row r="604" spans="1:11" ht="38.25" x14ac:dyDescent="0.2">
      <c r="A604" s="20" t="s">
        <v>232</v>
      </c>
      <c r="B604" s="4" t="s">
        <v>164</v>
      </c>
      <c r="C604" s="4" t="s">
        <v>84</v>
      </c>
      <c r="D604" s="4" t="s">
        <v>67</v>
      </c>
      <c r="E604" s="4" t="s">
        <v>233</v>
      </c>
      <c r="F604" s="5"/>
      <c r="G604" s="135">
        <f>SUM(G605:G605)</f>
        <v>7838.99</v>
      </c>
      <c r="H604" s="135">
        <f t="shared" ref="H604:I604" si="259">SUM(H605:H605)</f>
        <v>8004.79</v>
      </c>
      <c r="I604" s="135">
        <f t="shared" si="259"/>
        <v>8004.79</v>
      </c>
      <c r="J604" s="122">
        <f t="shared" si="251"/>
        <v>102.11506839529072</v>
      </c>
      <c r="K604" s="122">
        <f t="shared" si="252"/>
        <v>100</v>
      </c>
    </row>
    <row r="605" spans="1:11" ht="51" x14ac:dyDescent="0.2">
      <c r="A605" s="24" t="s">
        <v>131</v>
      </c>
      <c r="B605" s="5" t="s">
        <v>164</v>
      </c>
      <c r="C605" s="5" t="s">
        <v>74</v>
      </c>
      <c r="D605" s="5" t="s">
        <v>67</v>
      </c>
      <c r="E605" s="5" t="s">
        <v>233</v>
      </c>
      <c r="F605" s="5" t="s">
        <v>135</v>
      </c>
      <c r="G605" s="134">
        <v>7838.99</v>
      </c>
      <c r="H605" s="134">
        <v>8004.79</v>
      </c>
      <c r="I605" s="134">
        <v>8004.79</v>
      </c>
      <c r="J605" s="122">
        <f t="shared" si="251"/>
        <v>102.11506839529072</v>
      </c>
      <c r="K605" s="122">
        <f t="shared" si="252"/>
        <v>100</v>
      </c>
    </row>
    <row r="606" spans="1:11" ht="38.25" x14ac:dyDescent="0.2">
      <c r="A606" s="22" t="s">
        <v>509</v>
      </c>
      <c r="B606" s="4" t="s">
        <v>164</v>
      </c>
      <c r="C606" s="4" t="s">
        <v>74</v>
      </c>
      <c r="D606" s="4" t="s">
        <v>67</v>
      </c>
      <c r="E606" s="4" t="s">
        <v>508</v>
      </c>
      <c r="F606" s="4"/>
      <c r="G606" s="135">
        <f>G607</f>
        <v>942.75500999999997</v>
      </c>
      <c r="H606" s="135">
        <f t="shared" ref="H606:I606" si="260">H607</f>
        <v>942.75500999999997</v>
      </c>
      <c r="I606" s="135">
        <f t="shared" si="260"/>
        <v>942.75500999999997</v>
      </c>
      <c r="J606" s="122">
        <f t="shared" si="251"/>
        <v>100</v>
      </c>
      <c r="K606" s="122">
        <f t="shared" si="252"/>
        <v>100</v>
      </c>
    </row>
    <row r="607" spans="1:11" x14ac:dyDescent="0.2">
      <c r="A607" s="24" t="s">
        <v>402</v>
      </c>
      <c r="B607" s="5" t="s">
        <v>164</v>
      </c>
      <c r="C607" s="5" t="s">
        <v>74</v>
      </c>
      <c r="D607" s="5" t="s">
        <v>67</v>
      </c>
      <c r="E607" s="5" t="s">
        <v>508</v>
      </c>
      <c r="F607" s="5" t="s">
        <v>144</v>
      </c>
      <c r="G607" s="134">
        <v>942.75500999999997</v>
      </c>
      <c r="H607" s="134">
        <v>942.75500999999997</v>
      </c>
      <c r="I607" s="134">
        <v>942.75500999999997</v>
      </c>
      <c r="J607" s="122">
        <f t="shared" si="251"/>
        <v>100</v>
      </c>
      <c r="K607" s="122">
        <f t="shared" si="252"/>
        <v>100</v>
      </c>
    </row>
    <row r="608" spans="1:11" s="97" customFormat="1" ht="63.75" x14ac:dyDescent="0.2">
      <c r="A608" s="29" t="s">
        <v>175</v>
      </c>
      <c r="B608" s="4" t="s">
        <v>164</v>
      </c>
      <c r="C608" s="4" t="s">
        <v>74</v>
      </c>
      <c r="D608" s="4" t="s">
        <v>67</v>
      </c>
      <c r="E608" s="4" t="s">
        <v>664</v>
      </c>
      <c r="F608" s="4"/>
      <c r="G608" s="135">
        <f>G609+G610</f>
        <v>1706.5497599999999</v>
      </c>
      <c r="H608" s="135">
        <f t="shared" ref="H608:I608" si="261">H609+H610</f>
        <v>1706.5497599999999</v>
      </c>
      <c r="I608" s="135">
        <f t="shared" si="261"/>
        <v>1706.5497599999999</v>
      </c>
      <c r="J608" s="122">
        <f t="shared" si="251"/>
        <v>100</v>
      </c>
      <c r="K608" s="122">
        <f t="shared" si="252"/>
        <v>100</v>
      </c>
    </row>
    <row r="609" spans="1:11" s="93" customFormat="1" x14ac:dyDescent="0.2">
      <c r="A609" s="24" t="s">
        <v>176</v>
      </c>
      <c r="B609" s="5" t="s">
        <v>164</v>
      </c>
      <c r="C609" s="5" t="s">
        <v>74</v>
      </c>
      <c r="D609" s="5" t="s">
        <v>67</v>
      </c>
      <c r="E609" s="5" t="s">
        <v>664</v>
      </c>
      <c r="F609" s="5" t="s">
        <v>126</v>
      </c>
      <c r="G609" s="134">
        <v>871.5</v>
      </c>
      <c r="H609" s="134">
        <v>871.5</v>
      </c>
      <c r="I609" s="134">
        <v>871.5</v>
      </c>
      <c r="J609" s="122">
        <f t="shared" si="251"/>
        <v>100</v>
      </c>
      <c r="K609" s="122">
        <f t="shared" si="252"/>
        <v>100</v>
      </c>
    </row>
    <row r="610" spans="1:11" s="96" customFormat="1" x14ac:dyDescent="0.2">
      <c r="A610" s="24" t="s">
        <v>402</v>
      </c>
      <c r="B610" s="5" t="s">
        <v>164</v>
      </c>
      <c r="C610" s="5" t="s">
        <v>74</v>
      </c>
      <c r="D610" s="5" t="s">
        <v>67</v>
      </c>
      <c r="E610" s="5" t="s">
        <v>664</v>
      </c>
      <c r="F610" s="5" t="s">
        <v>144</v>
      </c>
      <c r="G610" s="134">
        <v>835.04975999999999</v>
      </c>
      <c r="H610" s="134">
        <v>835.04975999999999</v>
      </c>
      <c r="I610" s="134">
        <v>835.04975999999999</v>
      </c>
      <c r="J610" s="122">
        <f t="shared" si="251"/>
        <v>100</v>
      </c>
      <c r="K610" s="122">
        <f t="shared" si="252"/>
        <v>100</v>
      </c>
    </row>
    <row r="611" spans="1:11" s="93" customFormat="1" ht="25.5" x14ac:dyDescent="0.2">
      <c r="A611" s="22" t="s">
        <v>498</v>
      </c>
      <c r="B611" s="4" t="s">
        <v>164</v>
      </c>
      <c r="C611" s="4" t="s">
        <v>74</v>
      </c>
      <c r="D611" s="4" t="s">
        <v>67</v>
      </c>
      <c r="E611" s="4" t="s">
        <v>507</v>
      </c>
      <c r="F611" s="4"/>
      <c r="G611" s="135">
        <f>G612</f>
        <v>1811.9</v>
      </c>
      <c r="H611" s="135">
        <f t="shared" ref="H611:I611" si="262">H612</f>
        <v>1811.9</v>
      </c>
      <c r="I611" s="135">
        <f t="shared" si="262"/>
        <v>1811.9</v>
      </c>
      <c r="J611" s="122">
        <f t="shared" si="251"/>
        <v>100</v>
      </c>
      <c r="K611" s="122">
        <f t="shared" si="252"/>
        <v>100</v>
      </c>
    </row>
    <row r="612" spans="1:11" ht="51" x14ac:dyDescent="0.2">
      <c r="A612" s="24" t="s">
        <v>131</v>
      </c>
      <c r="B612" s="5" t="s">
        <v>164</v>
      </c>
      <c r="C612" s="5" t="s">
        <v>74</v>
      </c>
      <c r="D612" s="5" t="s">
        <v>67</v>
      </c>
      <c r="E612" s="5" t="s">
        <v>507</v>
      </c>
      <c r="F612" s="5" t="s">
        <v>135</v>
      </c>
      <c r="G612" s="134">
        <v>1811.9</v>
      </c>
      <c r="H612" s="134">
        <v>1811.9</v>
      </c>
      <c r="I612" s="134">
        <v>1811.9</v>
      </c>
      <c r="J612" s="122">
        <f t="shared" si="251"/>
        <v>100</v>
      </c>
      <c r="K612" s="122">
        <f t="shared" si="252"/>
        <v>100</v>
      </c>
    </row>
    <row r="613" spans="1:11" ht="25.5" x14ac:dyDescent="0.2">
      <c r="A613" s="20" t="s">
        <v>228</v>
      </c>
      <c r="B613" s="4" t="s">
        <v>164</v>
      </c>
      <c r="C613" s="4" t="s">
        <v>74</v>
      </c>
      <c r="D613" s="4" t="s">
        <v>67</v>
      </c>
      <c r="E613" s="4" t="s">
        <v>330</v>
      </c>
      <c r="F613" s="4"/>
      <c r="G613" s="135">
        <f>G614</f>
        <v>15055.137000000001</v>
      </c>
      <c r="H613" s="135">
        <f t="shared" ref="H613:I613" si="263">H614</f>
        <v>15055.137000000001</v>
      </c>
      <c r="I613" s="135">
        <f t="shared" si="263"/>
        <v>15055.137000000001</v>
      </c>
      <c r="J613" s="122">
        <f t="shared" si="251"/>
        <v>100</v>
      </c>
      <c r="K613" s="122">
        <f t="shared" si="252"/>
        <v>100</v>
      </c>
    </row>
    <row r="614" spans="1:11" ht="51" x14ac:dyDescent="0.2">
      <c r="A614" s="24" t="s">
        <v>131</v>
      </c>
      <c r="B614" s="5" t="s">
        <v>164</v>
      </c>
      <c r="C614" s="5" t="s">
        <v>74</v>
      </c>
      <c r="D614" s="5" t="s">
        <v>67</v>
      </c>
      <c r="E614" s="5" t="s">
        <v>330</v>
      </c>
      <c r="F614" s="5" t="s">
        <v>135</v>
      </c>
      <c r="G614" s="134">
        <v>15055.137000000001</v>
      </c>
      <c r="H614" s="134">
        <v>15055.137000000001</v>
      </c>
      <c r="I614" s="134">
        <v>15055.137000000001</v>
      </c>
      <c r="J614" s="122">
        <f t="shared" si="251"/>
        <v>100</v>
      </c>
      <c r="K614" s="122">
        <f t="shared" si="252"/>
        <v>100</v>
      </c>
    </row>
    <row r="615" spans="1:11" s="40" customFormat="1" ht="51" x14ac:dyDescent="0.2">
      <c r="A615" s="15" t="s">
        <v>553</v>
      </c>
      <c r="B615" s="5" t="s">
        <v>164</v>
      </c>
      <c r="C615" s="4" t="s">
        <v>74</v>
      </c>
      <c r="D615" s="4" t="s">
        <v>67</v>
      </c>
      <c r="E615" s="5" t="s">
        <v>568</v>
      </c>
      <c r="F615" s="5"/>
      <c r="G615" s="135">
        <f>G616</f>
        <v>2940.4</v>
      </c>
      <c r="H615" s="135">
        <f t="shared" ref="H615:I615" si="264">H616</f>
        <v>2940.4</v>
      </c>
      <c r="I615" s="135">
        <f t="shared" si="264"/>
        <v>2940.4</v>
      </c>
      <c r="J615" s="122">
        <f t="shared" si="251"/>
        <v>100</v>
      </c>
      <c r="K615" s="122">
        <f t="shared" si="252"/>
        <v>100</v>
      </c>
    </row>
    <row r="616" spans="1:11" ht="51" x14ac:dyDescent="0.2">
      <c r="A616" s="24" t="s">
        <v>131</v>
      </c>
      <c r="B616" s="5" t="s">
        <v>164</v>
      </c>
      <c r="C616" s="4" t="s">
        <v>74</v>
      </c>
      <c r="D616" s="4" t="s">
        <v>67</v>
      </c>
      <c r="E616" s="5" t="s">
        <v>568</v>
      </c>
      <c r="F616" s="5" t="s">
        <v>135</v>
      </c>
      <c r="G616" s="134">
        <v>2940.4</v>
      </c>
      <c r="H616" s="134">
        <v>2940.4</v>
      </c>
      <c r="I616" s="134">
        <v>2940.4</v>
      </c>
      <c r="J616" s="122">
        <f t="shared" si="251"/>
        <v>100</v>
      </c>
      <c r="K616" s="122">
        <f t="shared" si="252"/>
        <v>100</v>
      </c>
    </row>
    <row r="617" spans="1:11" ht="13.5" x14ac:dyDescent="0.2">
      <c r="A617" s="71" t="s">
        <v>5</v>
      </c>
      <c r="B617" s="6" t="s">
        <v>164</v>
      </c>
      <c r="C617" s="6" t="s">
        <v>74</v>
      </c>
      <c r="D617" s="6" t="s">
        <v>67</v>
      </c>
      <c r="E617" s="6" t="s">
        <v>234</v>
      </c>
      <c r="F617" s="6"/>
      <c r="G617" s="139">
        <f>G618+G623</f>
        <v>740.62249000000008</v>
      </c>
      <c r="H617" s="139">
        <f t="shared" ref="H617:I617" si="265">H618+H623</f>
        <v>740.28806000000009</v>
      </c>
      <c r="I617" s="139">
        <f t="shared" si="265"/>
        <v>740.28806000000009</v>
      </c>
      <c r="J617" s="122">
        <f t="shared" si="251"/>
        <v>99.954844741482262</v>
      </c>
      <c r="K617" s="122">
        <f t="shared" si="252"/>
        <v>100</v>
      </c>
    </row>
    <row r="618" spans="1:11" ht="25.5" x14ac:dyDescent="0.2">
      <c r="A618" s="22" t="s">
        <v>235</v>
      </c>
      <c r="B618" s="4" t="s">
        <v>164</v>
      </c>
      <c r="C618" s="4" t="s">
        <v>74</v>
      </c>
      <c r="D618" s="4" t="s">
        <v>67</v>
      </c>
      <c r="E618" s="4" t="s">
        <v>236</v>
      </c>
      <c r="F618" s="4"/>
      <c r="G618" s="133">
        <f>G619</f>
        <v>687.43100000000004</v>
      </c>
      <c r="H618" s="133">
        <f t="shared" ref="H618:I618" si="266">H619</f>
        <v>687.09657000000004</v>
      </c>
      <c r="I618" s="133">
        <f t="shared" si="266"/>
        <v>687.09657000000004</v>
      </c>
      <c r="J618" s="122">
        <f t="shared" si="251"/>
        <v>99.951350753748386</v>
      </c>
      <c r="K618" s="122">
        <f t="shared" si="252"/>
        <v>100</v>
      </c>
    </row>
    <row r="619" spans="1:11" ht="25.5" x14ac:dyDescent="0.2">
      <c r="A619" s="14" t="s">
        <v>237</v>
      </c>
      <c r="B619" s="4" t="s">
        <v>164</v>
      </c>
      <c r="C619" s="4" t="s">
        <v>74</v>
      </c>
      <c r="D619" s="4" t="s">
        <v>67</v>
      </c>
      <c r="E619" s="4" t="s">
        <v>238</v>
      </c>
      <c r="F619" s="4"/>
      <c r="G619" s="133">
        <f>SUM(G620:G622)</f>
        <v>687.43100000000004</v>
      </c>
      <c r="H619" s="133">
        <f t="shared" ref="H619:I619" si="267">SUM(H620:H622)</f>
        <v>687.09657000000004</v>
      </c>
      <c r="I619" s="133">
        <f t="shared" si="267"/>
        <v>687.09657000000004</v>
      </c>
      <c r="J619" s="122">
        <f t="shared" si="251"/>
        <v>99.951350753748386</v>
      </c>
      <c r="K619" s="122">
        <f t="shared" si="252"/>
        <v>100</v>
      </c>
    </row>
    <row r="620" spans="1:11" ht="25.5" x14ac:dyDescent="0.2">
      <c r="A620" s="23" t="s">
        <v>148</v>
      </c>
      <c r="B620" s="5" t="s">
        <v>164</v>
      </c>
      <c r="C620" s="5" t="s">
        <v>74</v>
      </c>
      <c r="D620" s="5" t="s">
        <v>67</v>
      </c>
      <c r="E620" s="5" t="s">
        <v>238</v>
      </c>
      <c r="F620" s="5" t="s">
        <v>122</v>
      </c>
      <c r="G620" s="134">
        <v>478.75</v>
      </c>
      <c r="H620" s="134">
        <v>478.41557</v>
      </c>
      <c r="I620" s="134">
        <v>478.41557</v>
      </c>
      <c r="J620" s="122">
        <f t="shared" si="251"/>
        <v>99.930145169712787</v>
      </c>
      <c r="K620" s="122">
        <f t="shared" si="252"/>
        <v>100</v>
      </c>
    </row>
    <row r="621" spans="1:11" x14ac:dyDescent="0.2">
      <c r="A621" s="23" t="s">
        <v>511</v>
      </c>
      <c r="B621" s="5" t="s">
        <v>164</v>
      </c>
      <c r="C621" s="5" t="s">
        <v>74</v>
      </c>
      <c r="D621" s="5" t="s">
        <v>67</v>
      </c>
      <c r="E621" s="5" t="s">
        <v>238</v>
      </c>
      <c r="F621" s="5" t="s">
        <v>510</v>
      </c>
      <c r="G621" s="134">
        <v>136.5</v>
      </c>
      <c r="H621" s="134">
        <v>136.5</v>
      </c>
      <c r="I621" s="134">
        <v>136.5</v>
      </c>
      <c r="J621" s="122">
        <f t="shared" si="251"/>
        <v>100</v>
      </c>
      <c r="K621" s="122">
        <f t="shared" si="252"/>
        <v>100</v>
      </c>
    </row>
    <row r="622" spans="1:11" s="90" customFormat="1" x14ac:dyDescent="0.2">
      <c r="A622" s="24" t="s">
        <v>402</v>
      </c>
      <c r="B622" s="5" t="s">
        <v>164</v>
      </c>
      <c r="C622" s="5" t="s">
        <v>74</v>
      </c>
      <c r="D622" s="5" t="s">
        <v>67</v>
      </c>
      <c r="E622" s="5" t="s">
        <v>238</v>
      </c>
      <c r="F622" s="5" t="s">
        <v>144</v>
      </c>
      <c r="G622" s="134">
        <v>72.180999999999997</v>
      </c>
      <c r="H622" s="134">
        <v>72.180999999999997</v>
      </c>
      <c r="I622" s="134">
        <v>72.180999999999997</v>
      </c>
      <c r="J622" s="122">
        <f t="shared" si="251"/>
        <v>100</v>
      </c>
      <c r="K622" s="122">
        <f t="shared" si="252"/>
        <v>100</v>
      </c>
    </row>
    <row r="623" spans="1:11" s="89" customFormat="1" x14ac:dyDescent="0.2">
      <c r="A623" s="22" t="s">
        <v>541</v>
      </c>
      <c r="B623" s="4" t="s">
        <v>164</v>
      </c>
      <c r="C623" s="4" t="s">
        <v>74</v>
      </c>
      <c r="D623" s="4" t="s">
        <v>67</v>
      </c>
      <c r="E623" s="4" t="s">
        <v>540</v>
      </c>
      <c r="F623" s="4"/>
      <c r="G623" s="135">
        <f>G624</f>
        <v>53.191490000000002</v>
      </c>
      <c r="H623" s="135">
        <f t="shared" ref="H623:I623" si="268">H624</f>
        <v>53.191490000000002</v>
      </c>
      <c r="I623" s="135">
        <f t="shared" si="268"/>
        <v>53.191490000000002</v>
      </c>
      <c r="J623" s="122">
        <f t="shared" si="251"/>
        <v>100</v>
      </c>
      <c r="K623" s="122">
        <f t="shared" si="252"/>
        <v>100</v>
      </c>
    </row>
    <row r="624" spans="1:11" s="97" customFormat="1" ht="25.5" customHeight="1" x14ac:dyDescent="0.2">
      <c r="A624" s="24" t="s">
        <v>402</v>
      </c>
      <c r="B624" s="5" t="s">
        <v>164</v>
      </c>
      <c r="C624" s="5" t="s">
        <v>74</v>
      </c>
      <c r="D624" s="5" t="s">
        <v>67</v>
      </c>
      <c r="E624" s="5" t="s">
        <v>540</v>
      </c>
      <c r="F624" s="5" t="s">
        <v>144</v>
      </c>
      <c r="G624" s="134">
        <v>53.191490000000002</v>
      </c>
      <c r="H624" s="134">
        <v>53.191490000000002</v>
      </c>
      <c r="I624" s="134">
        <v>53.191490000000002</v>
      </c>
      <c r="J624" s="122">
        <f t="shared" si="251"/>
        <v>100</v>
      </c>
      <c r="K624" s="122">
        <f t="shared" si="252"/>
        <v>100</v>
      </c>
    </row>
    <row r="625" spans="1:11" ht="56.25" customHeight="1" x14ac:dyDescent="0.2">
      <c r="A625" s="16" t="s">
        <v>665</v>
      </c>
      <c r="B625" s="10" t="s">
        <v>164</v>
      </c>
      <c r="C625" s="10" t="s">
        <v>74</v>
      </c>
      <c r="D625" s="10" t="s">
        <v>67</v>
      </c>
      <c r="E625" s="10" t="s">
        <v>423</v>
      </c>
      <c r="F625" s="10"/>
      <c r="G625" s="136">
        <f>G626</f>
        <v>997.3</v>
      </c>
      <c r="H625" s="136">
        <f t="shared" ref="H625:I627" si="269">H626</f>
        <v>997.3</v>
      </c>
      <c r="I625" s="136">
        <f t="shared" si="269"/>
        <v>997.3</v>
      </c>
      <c r="J625" s="122">
        <f t="shared" si="251"/>
        <v>100</v>
      </c>
      <c r="K625" s="122">
        <f t="shared" si="252"/>
        <v>100</v>
      </c>
    </row>
    <row r="626" spans="1:11" ht="25.5" x14ac:dyDescent="0.2">
      <c r="A626" s="22" t="s">
        <v>422</v>
      </c>
      <c r="B626" s="4" t="s">
        <v>164</v>
      </c>
      <c r="C626" s="4" t="s">
        <v>74</v>
      </c>
      <c r="D626" s="4" t="s">
        <v>67</v>
      </c>
      <c r="E626" s="4" t="s">
        <v>424</v>
      </c>
      <c r="F626" s="4"/>
      <c r="G626" s="135">
        <f>G627</f>
        <v>997.3</v>
      </c>
      <c r="H626" s="135">
        <f t="shared" si="269"/>
        <v>997.3</v>
      </c>
      <c r="I626" s="135">
        <f t="shared" si="269"/>
        <v>997.3</v>
      </c>
      <c r="J626" s="122">
        <f t="shared" si="251"/>
        <v>100</v>
      </c>
      <c r="K626" s="122">
        <f t="shared" si="252"/>
        <v>100</v>
      </c>
    </row>
    <row r="627" spans="1:11" ht="38.25" x14ac:dyDescent="0.2">
      <c r="A627" s="22" t="s">
        <v>421</v>
      </c>
      <c r="B627" s="4" t="s">
        <v>164</v>
      </c>
      <c r="C627" s="4" t="s">
        <v>74</v>
      </c>
      <c r="D627" s="4" t="s">
        <v>67</v>
      </c>
      <c r="E627" s="4" t="s">
        <v>425</v>
      </c>
      <c r="F627" s="4"/>
      <c r="G627" s="135">
        <f>G628</f>
        <v>997.3</v>
      </c>
      <c r="H627" s="135">
        <f t="shared" si="269"/>
        <v>997.3</v>
      </c>
      <c r="I627" s="135">
        <f t="shared" si="269"/>
        <v>997.3</v>
      </c>
      <c r="J627" s="122">
        <f t="shared" si="251"/>
        <v>100</v>
      </c>
      <c r="K627" s="122">
        <f t="shared" si="252"/>
        <v>100</v>
      </c>
    </row>
    <row r="628" spans="1:11" ht="51" x14ac:dyDescent="0.2">
      <c r="A628" s="24" t="s">
        <v>131</v>
      </c>
      <c r="B628" s="5" t="s">
        <v>164</v>
      </c>
      <c r="C628" s="5" t="s">
        <v>74</v>
      </c>
      <c r="D628" s="5" t="s">
        <v>67</v>
      </c>
      <c r="E628" s="5" t="s">
        <v>425</v>
      </c>
      <c r="F628" s="5" t="s">
        <v>135</v>
      </c>
      <c r="G628" s="134">
        <v>997.3</v>
      </c>
      <c r="H628" s="134">
        <v>997.3</v>
      </c>
      <c r="I628" s="134">
        <v>997.3</v>
      </c>
      <c r="J628" s="122">
        <f t="shared" si="251"/>
        <v>100</v>
      </c>
      <c r="K628" s="122">
        <f t="shared" si="252"/>
        <v>100</v>
      </c>
    </row>
    <row r="629" spans="1:11" s="90" customFormat="1" x14ac:dyDescent="0.2">
      <c r="A629" s="16" t="s">
        <v>240</v>
      </c>
      <c r="B629" s="10" t="s">
        <v>164</v>
      </c>
      <c r="C629" s="10" t="s">
        <v>74</v>
      </c>
      <c r="D629" s="10" t="s">
        <v>67</v>
      </c>
      <c r="E629" s="10" t="s">
        <v>186</v>
      </c>
      <c r="F629" s="10"/>
      <c r="G629" s="144">
        <f>G632+G630</f>
        <v>8985.76</v>
      </c>
      <c r="H629" s="144">
        <f t="shared" ref="H629:I629" si="270">H632+H630</f>
        <v>8985.76</v>
      </c>
      <c r="I629" s="144">
        <f t="shared" si="270"/>
        <v>8985.76</v>
      </c>
      <c r="J629" s="122">
        <f t="shared" si="251"/>
        <v>100</v>
      </c>
      <c r="K629" s="122">
        <f t="shared" si="252"/>
        <v>100</v>
      </c>
    </row>
    <row r="630" spans="1:11" s="89" customFormat="1" ht="25.5" x14ac:dyDescent="0.2">
      <c r="A630" s="28" t="s">
        <v>569</v>
      </c>
      <c r="B630" s="4" t="s">
        <v>164</v>
      </c>
      <c r="C630" s="4" t="s">
        <v>74</v>
      </c>
      <c r="D630" s="4" t="s">
        <v>67</v>
      </c>
      <c r="E630" s="4" t="s">
        <v>198</v>
      </c>
      <c r="F630" s="4"/>
      <c r="G630" s="135">
        <f>G631</f>
        <v>20</v>
      </c>
      <c r="H630" s="135">
        <f t="shared" ref="H630:I630" si="271">H631</f>
        <v>20</v>
      </c>
      <c r="I630" s="135">
        <f t="shared" si="271"/>
        <v>20</v>
      </c>
      <c r="J630" s="122">
        <f t="shared" si="251"/>
        <v>100</v>
      </c>
      <c r="K630" s="122">
        <f t="shared" si="252"/>
        <v>100</v>
      </c>
    </row>
    <row r="631" spans="1:11" s="93" customFormat="1" ht="38.25" x14ac:dyDescent="0.2">
      <c r="A631" s="34" t="s">
        <v>481</v>
      </c>
      <c r="B631" s="5" t="s">
        <v>164</v>
      </c>
      <c r="C631" s="5" t="s">
        <v>74</v>
      </c>
      <c r="D631" s="5" t="s">
        <v>67</v>
      </c>
      <c r="E631" s="5" t="s">
        <v>198</v>
      </c>
      <c r="F631" s="5" t="s">
        <v>482</v>
      </c>
      <c r="G631" s="134">
        <v>20</v>
      </c>
      <c r="H631" s="134">
        <v>20</v>
      </c>
      <c r="I631" s="134">
        <v>20</v>
      </c>
      <c r="J631" s="122">
        <f t="shared" si="251"/>
        <v>100</v>
      </c>
      <c r="K631" s="122">
        <f t="shared" si="252"/>
        <v>100</v>
      </c>
    </row>
    <row r="632" spans="1:11" ht="25.5" x14ac:dyDescent="0.2">
      <c r="A632" s="20" t="s">
        <v>228</v>
      </c>
      <c r="B632" s="4" t="s">
        <v>164</v>
      </c>
      <c r="C632" s="4" t="s">
        <v>74</v>
      </c>
      <c r="D632" s="4" t="s">
        <v>67</v>
      </c>
      <c r="E632" s="4" t="s">
        <v>331</v>
      </c>
      <c r="F632" s="4"/>
      <c r="G632" s="133">
        <f>G633</f>
        <v>8965.76</v>
      </c>
      <c r="H632" s="133">
        <f t="shared" ref="H632:I632" si="272">H633</f>
        <v>8965.76</v>
      </c>
      <c r="I632" s="133">
        <f t="shared" si="272"/>
        <v>8965.76</v>
      </c>
      <c r="J632" s="122">
        <f t="shared" si="251"/>
        <v>100</v>
      </c>
      <c r="K632" s="122">
        <f t="shared" si="252"/>
        <v>100</v>
      </c>
    </row>
    <row r="633" spans="1:11" x14ac:dyDescent="0.2">
      <c r="A633" s="24" t="s">
        <v>176</v>
      </c>
      <c r="B633" s="5" t="s">
        <v>164</v>
      </c>
      <c r="C633" s="5" t="s">
        <v>74</v>
      </c>
      <c r="D633" s="5" t="s">
        <v>67</v>
      </c>
      <c r="E633" s="5" t="s">
        <v>331</v>
      </c>
      <c r="F633" s="5" t="s">
        <v>126</v>
      </c>
      <c r="G633" s="134">
        <v>8965.76</v>
      </c>
      <c r="H633" s="134">
        <v>8965.76</v>
      </c>
      <c r="I633" s="134">
        <v>8965.76</v>
      </c>
      <c r="J633" s="122">
        <f t="shared" si="251"/>
        <v>100</v>
      </c>
      <c r="K633" s="122">
        <f t="shared" si="252"/>
        <v>100</v>
      </c>
    </row>
    <row r="634" spans="1:11" x14ac:dyDescent="0.2">
      <c r="A634" s="25" t="s">
        <v>160</v>
      </c>
      <c r="B634" s="7" t="s">
        <v>164</v>
      </c>
      <c r="C634" s="7" t="s">
        <v>74</v>
      </c>
      <c r="D634" s="7" t="s">
        <v>70</v>
      </c>
      <c r="E634" s="7"/>
      <c r="F634" s="7"/>
      <c r="G634" s="131">
        <f>G643+G663+G635+G639+G667</f>
        <v>16446.22436</v>
      </c>
      <c r="H634" s="131">
        <f t="shared" ref="H634:I634" si="273">H643+H663+H635+H639+H667</f>
        <v>16681.35698</v>
      </c>
      <c r="I634" s="131">
        <f t="shared" si="273"/>
        <v>16681.35698</v>
      </c>
      <c r="J634" s="122">
        <f t="shared" si="251"/>
        <v>101.42970577837842</v>
      </c>
      <c r="K634" s="122">
        <f t="shared" si="252"/>
        <v>100</v>
      </c>
    </row>
    <row r="635" spans="1:11" ht="25.5" x14ac:dyDescent="0.2">
      <c r="A635" s="114" t="s">
        <v>576</v>
      </c>
      <c r="B635" s="102" t="s">
        <v>164</v>
      </c>
      <c r="C635" s="102" t="s">
        <v>74</v>
      </c>
      <c r="D635" s="102" t="s">
        <v>70</v>
      </c>
      <c r="E635" s="102" t="s">
        <v>296</v>
      </c>
      <c r="F635" s="102"/>
      <c r="G635" s="136">
        <f>G636</f>
        <v>26.2</v>
      </c>
      <c r="H635" s="136">
        <f t="shared" ref="H635:I637" si="274">H636</f>
        <v>26.2</v>
      </c>
      <c r="I635" s="136">
        <f t="shared" si="274"/>
        <v>26.2</v>
      </c>
      <c r="J635" s="122">
        <f t="shared" si="251"/>
        <v>100</v>
      </c>
      <c r="K635" s="122">
        <f t="shared" si="252"/>
        <v>100</v>
      </c>
    </row>
    <row r="636" spans="1:11" ht="25.5" x14ac:dyDescent="0.2">
      <c r="A636" s="115" t="s">
        <v>348</v>
      </c>
      <c r="B636" s="91" t="s">
        <v>164</v>
      </c>
      <c r="C636" s="91" t="s">
        <v>74</v>
      </c>
      <c r="D636" s="91" t="s">
        <v>70</v>
      </c>
      <c r="E636" s="91" t="s">
        <v>539</v>
      </c>
      <c r="F636" s="91"/>
      <c r="G636" s="135">
        <f>G637</f>
        <v>26.2</v>
      </c>
      <c r="H636" s="135">
        <f t="shared" si="274"/>
        <v>26.2</v>
      </c>
      <c r="I636" s="135">
        <f t="shared" si="274"/>
        <v>26.2</v>
      </c>
      <c r="J636" s="122">
        <f t="shared" si="251"/>
        <v>100</v>
      </c>
      <c r="K636" s="122">
        <f t="shared" si="252"/>
        <v>100</v>
      </c>
    </row>
    <row r="637" spans="1:11" ht="25.5" x14ac:dyDescent="0.2">
      <c r="A637" s="115" t="s">
        <v>538</v>
      </c>
      <c r="B637" s="91" t="s">
        <v>164</v>
      </c>
      <c r="C637" s="91" t="s">
        <v>74</v>
      </c>
      <c r="D637" s="91" t="s">
        <v>70</v>
      </c>
      <c r="E637" s="91" t="s">
        <v>32</v>
      </c>
      <c r="F637" s="107"/>
      <c r="G637" s="135">
        <f>G638</f>
        <v>26.2</v>
      </c>
      <c r="H637" s="135">
        <f t="shared" si="274"/>
        <v>26.2</v>
      </c>
      <c r="I637" s="135">
        <f t="shared" si="274"/>
        <v>26.2</v>
      </c>
      <c r="J637" s="122">
        <f t="shared" si="251"/>
        <v>100</v>
      </c>
      <c r="K637" s="122">
        <f t="shared" si="252"/>
        <v>100</v>
      </c>
    </row>
    <row r="638" spans="1:11" ht="25.5" x14ac:dyDescent="0.2">
      <c r="A638" s="23" t="s">
        <v>148</v>
      </c>
      <c r="B638" s="68" t="s">
        <v>164</v>
      </c>
      <c r="C638" s="68" t="s">
        <v>74</v>
      </c>
      <c r="D638" s="68" t="s">
        <v>70</v>
      </c>
      <c r="E638" s="68" t="s">
        <v>32</v>
      </c>
      <c r="F638" s="68" t="s">
        <v>122</v>
      </c>
      <c r="G638" s="134">
        <v>26.2</v>
      </c>
      <c r="H638" s="134">
        <v>26.2</v>
      </c>
      <c r="I638" s="134">
        <v>26.2</v>
      </c>
      <c r="J638" s="122">
        <f t="shared" si="251"/>
        <v>100</v>
      </c>
      <c r="K638" s="122">
        <f t="shared" si="252"/>
        <v>100</v>
      </c>
    </row>
    <row r="639" spans="1:11" ht="38.25" x14ac:dyDescent="0.2">
      <c r="A639" s="103" t="s">
        <v>577</v>
      </c>
      <c r="B639" s="10" t="s">
        <v>164</v>
      </c>
      <c r="C639" s="102" t="s">
        <v>74</v>
      </c>
      <c r="D639" s="102" t="s">
        <v>70</v>
      </c>
      <c r="E639" s="102" t="s">
        <v>427</v>
      </c>
      <c r="F639" s="5"/>
      <c r="G639" s="136">
        <f>G640</f>
        <v>57</v>
      </c>
      <c r="H639" s="136">
        <f t="shared" ref="H639:I641" si="275">H640</f>
        <v>57</v>
      </c>
      <c r="I639" s="136">
        <f t="shared" si="275"/>
        <v>57</v>
      </c>
      <c r="J639" s="122">
        <f t="shared" si="251"/>
        <v>100</v>
      </c>
      <c r="K639" s="122">
        <f t="shared" si="252"/>
        <v>100</v>
      </c>
    </row>
    <row r="640" spans="1:11" ht="25.5" x14ac:dyDescent="0.2">
      <c r="A640" s="98" t="s">
        <v>635</v>
      </c>
      <c r="B640" s="4" t="s">
        <v>164</v>
      </c>
      <c r="C640" s="91" t="s">
        <v>74</v>
      </c>
      <c r="D640" s="91" t="s">
        <v>70</v>
      </c>
      <c r="E640" s="91" t="s">
        <v>428</v>
      </c>
      <c r="F640" s="4"/>
      <c r="G640" s="135">
        <f>G641</f>
        <v>57</v>
      </c>
      <c r="H640" s="135">
        <f t="shared" si="275"/>
        <v>57</v>
      </c>
      <c r="I640" s="135">
        <f t="shared" si="275"/>
        <v>57</v>
      </c>
      <c r="J640" s="122">
        <f t="shared" si="251"/>
        <v>100</v>
      </c>
      <c r="K640" s="122">
        <f t="shared" si="252"/>
        <v>100</v>
      </c>
    </row>
    <row r="641" spans="1:11" ht="38.25" x14ac:dyDescent="0.2">
      <c r="A641" s="98" t="s">
        <v>636</v>
      </c>
      <c r="B641" s="4" t="s">
        <v>164</v>
      </c>
      <c r="C641" s="91" t="s">
        <v>74</v>
      </c>
      <c r="D641" s="91" t="s">
        <v>70</v>
      </c>
      <c r="E641" s="91" t="s">
        <v>637</v>
      </c>
      <c r="F641" s="4"/>
      <c r="G641" s="135">
        <f>G642</f>
        <v>57</v>
      </c>
      <c r="H641" s="135">
        <f t="shared" si="275"/>
        <v>57</v>
      </c>
      <c r="I641" s="135">
        <f t="shared" si="275"/>
        <v>57</v>
      </c>
      <c r="J641" s="122">
        <f t="shared" si="251"/>
        <v>100</v>
      </c>
      <c r="K641" s="122">
        <f t="shared" si="252"/>
        <v>100</v>
      </c>
    </row>
    <row r="642" spans="1:11" ht="39" customHeight="1" x14ac:dyDescent="0.2">
      <c r="A642" s="23" t="s">
        <v>157</v>
      </c>
      <c r="B642" s="5" t="s">
        <v>164</v>
      </c>
      <c r="C642" s="68" t="s">
        <v>74</v>
      </c>
      <c r="D642" s="68" t="s">
        <v>70</v>
      </c>
      <c r="E642" s="68" t="s">
        <v>637</v>
      </c>
      <c r="F642" s="5" t="s">
        <v>122</v>
      </c>
      <c r="G642" s="134">
        <v>57</v>
      </c>
      <c r="H642" s="134">
        <v>57</v>
      </c>
      <c r="I642" s="134">
        <v>57</v>
      </c>
      <c r="J642" s="122">
        <f t="shared" si="251"/>
        <v>100</v>
      </c>
      <c r="K642" s="122">
        <f t="shared" si="252"/>
        <v>100</v>
      </c>
    </row>
    <row r="643" spans="1:11" ht="25.5" x14ac:dyDescent="0.2">
      <c r="A643" s="16" t="s">
        <v>595</v>
      </c>
      <c r="B643" s="10" t="s">
        <v>164</v>
      </c>
      <c r="C643" s="10" t="s">
        <v>84</v>
      </c>
      <c r="D643" s="10" t="s">
        <v>70</v>
      </c>
      <c r="E643" s="10" t="s">
        <v>217</v>
      </c>
      <c r="F643" s="10"/>
      <c r="G643" s="132">
        <f>G644</f>
        <v>16118.462459999999</v>
      </c>
      <c r="H643" s="132">
        <f t="shared" ref="H643:I644" si="276">H644</f>
        <v>16353.595079999999</v>
      </c>
      <c r="I643" s="132">
        <f t="shared" si="276"/>
        <v>16353.595079999999</v>
      </c>
      <c r="J643" s="122">
        <f t="shared" si="251"/>
        <v>101.45877822145574</v>
      </c>
      <c r="K643" s="122">
        <f t="shared" si="252"/>
        <v>100</v>
      </c>
    </row>
    <row r="644" spans="1:11" ht="13.5" x14ac:dyDescent="0.2">
      <c r="A644" s="71" t="s">
        <v>5</v>
      </c>
      <c r="B644" s="6" t="s">
        <v>164</v>
      </c>
      <c r="C644" s="6" t="s">
        <v>74</v>
      </c>
      <c r="D644" s="6" t="s">
        <v>70</v>
      </c>
      <c r="E644" s="6" t="s">
        <v>234</v>
      </c>
      <c r="F644" s="6"/>
      <c r="G644" s="139">
        <f>G645</f>
        <v>16118.462459999999</v>
      </c>
      <c r="H644" s="139">
        <f t="shared" si="276"/>
        <v>16353.595079999999</v>
      </c>
      <c r="I644" s="139">
        <f t="shared" si="276"/>
        <v>16353.595079999999</v>
      </c>
      <c r="J644" s="122">
        <f t="shared" si="251"/>
        <v>101.45877822145574</v>
      </c>
      <c r="K644" s="122">
        <f t="shared" si="252"/>
        <v>100</v>
      </c>
    </row>
    <row r="645" spans="1:11" ht="25.5" x14ac:dyDescent="0.2">
      <c r="A645" s="22" t="s">
        <v>382</v>
      </c>
      <c r="B645" s="4" t="s">
        <v>164</v>
      </c>
      <c r="C645" s="4" t="s">
        <v>74</v>
      </c>
      <c r="D645" s="4" t="s">
        <v>70</v>
      </c>
      <c r="E645" s="4" t="s">
        <v>381</v>
      </c>
      <c r="F645" s="4"/>
      <c r="G645" s="133">
        <f>G646+G649+G656+G658</f>
        <v>16118.462459999999</v>
      </c>
      <c r="H645" s="133">
        <f t="shared" ref="H645:I645" si="277">H646+H649+H656+H658</f>
        <v>16353.595079999999</v>
      </c>
      <c r="I645" s="133">
        <f t="shared" si="277"/>
        <v>16353.595079999999</v>
      </c>
      <c r="J645" s="122">
        <f t="shared" si="251"/>
        <v>101.45877822145574</v>
      </c>
      <c r="K645" s="122">
        <f t="shared" si="252"/>
        <v>100</v>
      </c>
    </row>
    <row r="646" spans="1:11" ht="25.5" x14ac:dyDescent="0.2">
      <c r="A646" s="22" t="s">
        <v>146</v>
      </c>
      <c r="B646" s="4" t="s">
        <v>164</v>
      </c>
      <c r="C646" s="4" t="s">
        <v>74</v>
      </c>
      <c r="D646" s="4" t="s">
        <v>70</v>
      </c>
      <c r="E646" s="4" t="s">
        <v>282</v>
      </c>
      <c r="F646" s="4"/>
      <c r="G646" s="133">
        <f>SUM(G647:G648)</f>
        <v>834.57664</v>
      </c>
      <c r="H646" s="133">
        <f t="shared" ref="H646:I646" si="278">SUM(H647:H648)</f>
        <v>834.57664</v>
      </c>
      <c r="I646" s="133">
        <f t="shared" si="278"/>
        <v>834.57664</v>
      </c>
      <c r="J646" s="122">
        <f t="shared" si="251"/>
        <v>100</v>
      </c>
      <c r="K646" s="122">
        <f t="shared" si="252"/>
        <v>100</v>
      </c>
    </row>
    <row r="647" spans="1:11" ht="25.5" x14ac:dyDescent="0.2">
      <c r="A647" s="13" t="s">
        <v>184</v>
      </c>
      <c r="B647" s="5" t="s">
        <v>164</v>
      </c>
      <c r="C647" s="5" t="s">
        <v>74</v>
      </c>
      <c r="D647" s="5" t="s">
        <v>70</v>
      </c>
      <c r="E647" s="5" t="s">
        <v>282</v>
      </c>
      <c r="F647" s="5" t="s">
        <v>118</v>
      </c>
      <c r="G647" s="134">
        <v>645.14643000000001</v>
      </c>
      <c r="H647" s="134">
        <v>645.14643000000001</v>
      </c>
      <c r="I647" s="134">
        <v>645.14643000000001</v>
      </c>
      <c r="J647" s="122">
        <f t="shared" si="251"/>
        <v>100</v>
      </c>
      <c r="K647" s="122">
        <f t="shared" si="252"/>
        <v>100</v>
      </c>
    </row>
    <row r="648" spans="1:11" ht="38.25" x14ac:dyDescent="0.2">
      <c r="A648" s="13" t="s">
        <v>185</v>
      </c>
      <c r="B648" s="5" t="s">
        <v>164</v>
      </c>
      <c r="C648" s="5" t="s">
        <v>74</v>
      </c>
      <c r="D648" s="5" t="s">
        <v>70</v>
      </c>
      <c r="E648" s="5" t="s">
        <v>282</v>
      </c>
      <c r="F648" s="5" t="s">
        <v>178</v>
      </c>
      <c r="G648" s="134">
        <v>189.43020999999999</v>
      </c>
      <c r="H648" s="134">
        <v>189.43020999999999</v>
      </c>
      <c r="I648" s="134">
        <v>189.43020999999999</v>
      </c>
      <c r="J648" s="122">
        <f t="shared" si="251"/>
        <v>100</v>
      </c>
      <c r="K648" s="122">
        <f t="shared" si="252"/>
        <v>100</v>
      </c>
    </row>
    <row r="649" spans="1:11" ht="25.5" x14ac:dyDescent="0.2">
      <c r="A649" s="14" t="s">
        <v>346</v>
      </c>
      <c r="B649" s="4" t="s">
        <v>164</v>
      </c>
      <c r="C649" s="4" t="s">
        <v>74</v>
      </c>
      <c r="D649" s="4" t="s">
        <v>70</v>
      </c>
      <c r="E649" s="4" t="s">
        <v>239</v>
      </c>
      <c r="F649" s="4"/>
      <c r="G649" s="135">
        <f>SUM(G650:G655)</f>
        <v>9171.8558199999989</v>
      </c>
      <c r="H649" s="135">
        <f>SUM(H650:H655)</f>
        <v>9407.6790500000006</v>
      </c>
      <c r="I649" s="135">
        <f>SUM(I650:I655)</f>
        <v>9407.6790500000006</v>
      </c>
      <c r="J649" s="122">
        <f t="shared" si="251"/>
        <v>102.57116154710772</v>
      </c>
      <c r="K649" s="122">
        <f t="shared" si="252"/>
        <v>100</v>
      </c>
    </row>
    <row r="650" spans="1:11" x14ac:dyDescent="0.2">
      <c r="A650" s="23" t="s">
        <v>279</v>
      </c>
      <c r="B650" s="5" t="s">
        <v>164</v>
      </c>
      <c r="C650" s="5" t="s">
        <v>74</v>
      </c>
      <c r="D650" s="5" t="s">
        <v>70</v>
      </c>
      <c r="E650" s="5" t="s">
        <v>239</v>
      </c>
      <c r="F650" s="5" t="s">
        <v>150</v>
      </c>
      <c r="G650" s="134">
        <v>6192.2</v>
      </c>
      <c r="H650" s="134">
        <v>6390.7760699999999</v>
      </c>
      <c r="I650" s="134">
        <v>6390.7760699999999</v>
      </c>
      <c r="J650" s="122">
        <f t="shared" si="251"/>
        <v>103.20687429346597</v>
      </c>
      <c r="K650" s="122">
        <f t="shared" si="252"/>
        <v>100</v>
      </c>
    </row>
    <row r="651" spans="1:11" ht="25.5" x14ac:dyDescent="0.2">
      <c r="A651" s="81" t="s">
        <v>440</v>
      </c>
      <c r="B651" s="5" t="s">
        <v>164</v>
      </c>
      <c r="C651" s="5" t="s">
        <v>74</v>
      </c>
      <c r="D651" s="5" t="s">
        <v>70</v>
      </c>
      <c r="E651" s="5" t="s">
        <v>239</v>
      </c>
      <c r="F651" s="5" t="s">
        <v>436</v>
      </c>
      <c r="G651" s="134">
        <v>147.71299999999999</v>
      </c>
      <c r="H651" s="134">
        <v>147.71299999999999</v>
      </c>
      <c r="I651" s="134">
        <v>147.71299999999999</v>
      </c>
      <c r="J651" s="122">
        <f t="shared" si="251"/>
        <v>100</v>
      </c>
      <c r="K651" s="122">
        <f t="shared" si="252"/>
        <v>100</v>
      </c>
    </row>
    <row r="652" spans="1:11" ht="38.25" x14ac:dyDescent="0.2">
      <c r="A652" s="23" t="s">
        <v>278</v>
      </c>
      <c r="B652" s="5" t="s">
        <v>164</v>
      </c>
      <c r="C652" s="5" t="s">
        <v>74</v>
      </c>
      <c r="D652" s="5" t="s">
        <v>70</v>
      </c>
      <c r="E652" s="5" t="s">
        <v>239</v>
      </c>
      <c r="F652" s="5" t="s">
        <v>205</v>
      </c>
      <c r="G652" s="134">
        <v>2075.1912200000002</v>
      </c>
      <c r="H652" s="134">
        <v>2112.1056100000001</v>
      </c>
      <c r="I652" s="134">
        <v>2112.1056100000001</v>
      </c>
      <c r="J652" s="122">
        <f t="shared" si="251"/>
        <v>101.77884281912102</v>
      </c>
      <c r="K652" s="122">
        <f t="shared" si="252"/>
        <v>100</v>
      </c>
    </row>
    <row r="653" spans="1:11" ht="25.5" x14ac:dyDescent="0.2">
      <c r="A653" s="23" t="s">
        <v>147</v>
      </c>
      <c r="B653" s="5" t="s">
        <v>164</v>
      </c>
      <c r="C653" s="5" t="s">
        <v>74</v>
      </c>
      <c r="D653" s="5" t="s">
        <v>70</v>
      </c>
      <c r="E653" s="5" t="s">
        <v>239</v>
      </c>
      <c r="F653" s="5" t="s">
        <v>120</v>
      </c>
      <c r="G653" s="134">
        <v>173.97612000000001</v>
      </c>
      <c r="H653" s="134">
        <v>137.21600000000001</v>
      </c>
      <c r="I653" s="134">
        <v>137.21600000000001</v>
      </c>
      <c r="J653" s="122">
        <f t="shared" si="251"/>
        <v>78.870594424108319</v>
      </c>
      <c r="K653" s="122">
        <f t="shared" si="252"/>
        <v>100</v>
      </c>
    </row>
    <row r="654" spans="1:11" ht="25.5" x14ac:dyDescent="0.2">
      <c r="A654" s="23" t="s">
        <v>148</v>
      </c>
      <c r="B654" s="5" t="s">
        <v>164</v>
      </c>
      <c r="C654" s="5" t="s">
        <v>74</v>
      </c>
      <c r="D654" s="5" t="s">
        <v>70</v>
      </c>
      <c r="E654" s="5" t="s">
        <v>239</v>
      </c>
      <c r="F654" s="5" t="s">
        <v>122</v>
      </c>
      <c r="G654" s="134">
        <v>576.27548000000002</v>
      </c>
      <c r="H654" s="134">
        <v>615.77737000000002</v>
      </c>
      <c r="I654" s="134">
        <v>615.77737000000002</v>
      </c>
      <c r="J654" s="122">
        <f t="shared" si="251"/>
        <v>106.85468866383141</v>
      </c>
      <c r="K654" s="122">
        <f t="shared" si="252"/>
        <v>100</v>
      </c>
    </row>
    <row r="655" spans="1:11" x14ac:dyDescent="0.2">
      <c r="A655" s="23" t="s">
        <v>443</v>
      </c>
      <c r="B655" s="5" t="s">
        <v>164</v>
      </c>
      <c r="C655" s="5" t="s">
        <v>74</v>
      </c>
      <c r="D655" s="5" t="s">
        <v>70</v>
      </c>
      <c r="E655" s="5" t="s">
        <v>239</v>
      </c>
      <c r="F655" s="5" t="s">
        <v>437</v>
      </c>
      <c r="G655" s="134">
        <v>6.5</v>
      </c>
      <c r="H655" s="134">
        <v>4.0910000000000002</v>
      </c>
      <c r="I655" s="134">
        <v>4.0910000000000002</v>
      </c>
      <c r="J655" s="122">
        <f t="shared" si="251"/>
        <v>62.938461538461546</v>
      </c>
      <c r="K655" s="122">
        <f t="shared" si="252"/>
        <v>100</v>
      </c>
    </row>
    <row r="656" spans="1:11" ht="25.5" x14ac:dyDescent="0.2">
      <c r="A656" s="29" t="s">
        <v>442</v>
      </c>
      <c r="B656" s="5" t="s">
        <v>164</v>
      </c>
      <c r="C656" s="4" t="s">
        <v>74</v>
      </c>
      <c r="D656" s="4" t="s">
        <v>70</v>
      </c>
      <c r="E656" s="4" t="s">
        <v>666</v>
      </c>
      <c r="F656" s="4"/>
      <c r="G656" s="133">
        <f>G657</f>
        <v>450.13</v>
      </c>
      <c r="H656" s="133">
        <f t="shared" ref="H656:I656" si="279">H657</f>
        <v>450.13</v>
      </c>
      <c r="I656" s="133">
        <f t="shared" si="279"/>
        <v>450.13</v>
      </c>
      <c r="J656" s="122">
        <f t="shared" si="251"/>
        <v>100</v>
      </c>
      <c r="K656" s="122">
        <f t="shared" si="252"/>
        <v>100</v>
      </c>
    </row>
    <row r="657" spans="1:11" x14ac:dyDescent="0.2">
      <c r="A657" s="36" t="s">
        <v>279</v>
      </c>
      <c r="B657" s="5" t="s">
        <v>164</v>
      </c>
      <c r="C657" s="5" t="s">
        <v>74</v>
      </c>
      <c r="D657" s="5" t="s">
        <v>70</v>
      </c>
      <c r="E657" s="5" t="s">
        <v>667</v>
      </c>
      <c r="F657" s="5" t="s">
        <v>150</v>
      </c>
      <c r="G657" s="138">
        <v>450.13</v>
      </c>
      <c r="H657" s="138">
        <v>450.13</v>
      </c>
      <c r="I657" s="138">
        <v>450.13</v>
      </c>
      <c r="J657" s="122">
        <f t="shared" ref="J657:J720" si="280">I657/G657*100</f>
        <v>100</v>
      </c>
      <c r="K657" s="122">
        <f t="shared" ref="K657:K720" si="281">I657/H657*100</f>
        <v>100</v>
      </c>
    </row>
    <row r="658" spans="1:11" s="39" customFormat="1" ht="51" x14ac:dyDescent="0.2">
      <c r="A658" s="15" t="s">
        <v>553</v>
      </c>
      <c r="B658" s="5" t="s">
        <v>164</v>
      </c>
      <c r="C658" s="4" t="s">
        <v>74</v>
      </c>
      <c r="D658" s="4" t="s">
        <v>70</v>
      </c>
      <c r="E658" s="4" t="s">
        <v>570</v>
      </c>
      <c r="F658" s="4"/>
      <c r="G658" s="133">
        <f>G659+G660+G661+G662</f>
        <v>5661.9000000000005</v>
      </c>
      <c r="H658" s="133">
        <f t="shared" ref="H658:I658" si="282">H659+H660+H661+H662</f>
        <v>5661.2093900000009</v>
      </c>
      <c r="I658" s="133">
        <f t="shared" si="282"/>
        <v>5661.2093900000009</v>
      </c>
      <c r="J658" s="122">
        <f t="shared" si="280"/>
        <v>99.987802504459637</v>
      </c>
      <c r="K658" s="122">
        <f t="shared" si="281"/>
        <v>100</v>
      </c>
    </row>
    <row r="659" spans="1:11" x14ac:dyDescent="0.2">
      <c r="A659" s="36" t="s">
        <v>279</v>
      </c>
      <c r="B659" s="5" t="s">
        <v>164</v>
      </c>
      <c r="C659" s="4" t="s">
        <v>74</v>
      </c>
      <c r="D659" s="4" t="s">
        <v>70</v>
      </c>
      <c r="E659" s="5" t="s">
        <v>570</v>
      </c>
      <c r="F659" s="5" t="s">
        <v>150</v>
      </c>
      <c r="G659" s="138">
        <v>4065.4090700000002</v>
      </c>
      <c r="H659" s="138">
        <v>4064.7184600000001</v>
      </c>
      <c r="I659" s="138">
        <v>4064.7184600000001</v>
      </c>
      <c r="J659" s="122">
        <f t="shared" si="280"/>
        <v>99.983012533594803</v>
      </c>
      <c r="K659" s="122">
        <f t="shared" si="281"/>
        <v>100</v>
      </c>
    </row>
    <row r="660" spans="1:11" ht="38.25" x14ac:dyDescent="0.2">
      <c r="A660" s="13" t="s">
        <v>281</v>
      </c>
      <c r="B660" s="5" t="s">
        <v>164</v>
      </c>
      <c r="C660" s="4" t="s">
        <v>74</v>
      </c>
      <c r="D660" s="4" t="s">
        <v>70</v>
      </c>
      <c r="E660" s="5" t="s">
        <v>570</v>
      </c>
      <c r="F660" s="5" t="s">
        <v>205</v>
      </c>
      <c r="G660" s="138">
        <v>1150.04881</v>
      </c>
      <c r="H660" s="138">
        <v>1150.04881</v>
      </c>
      <c r="I660" s="138">
        <v>1150.04881</v>
      </c>
      <c r="J660" s="122">
        <f t="shared" si="280"/>
        <v>100</v>
      </c>
      <c r="K660" s="122">
        <f t="shared" si="281"/>
        <v>100</v>
      </c>
    </row>
    <row r="661" spans="1:11" s="39" customFormat="1" ht="25.5" x14ac:dyDescent="0.2">
      <c r="A661" s="13" t="s">
        <v>184</v>
      </c>
      <c r="B661" s="5" t="s">
        <v>164</v>
      </c>
      <c r="C661" s="4" t="s">
        <v>74</v>
      </c>
      <c r="D661" s="4" t="s">
        <v>70</v>
      </c>
      <c r="E661" s="5" t="s">
        <v>570</v>
      </c>
      <c r="F661" s="5" t="s">
        <v>118</v>
      </c>
      <c r="G661" s="138">
        <v>340.58897999999999</v>
      </c>
      <c r="H661" s="138">
        <v>340.58897999999999</v>
      </c>
      <c r="I661" s="138">
        <v>340.58897999999999</v>
      </c>
      <c r="J661" s="122">
        <f t="shared" si="280"/>
        <v>100</v>
      </c>
      <c r="K661" s="122">
        <f t="shared" si="281"/>
        <v>100</v>
      </c>
    </row>
    <row r="662" spans="1:11" ht="38.25" x14ac:dyDescent="0.2">
      <c r="A662" s="13" t="s">
        <v>185</v>
      </c>
      <c r="B662" s="5" t="s">
        <v>164</v>
      </c>
      <c r="C662" s="4" t="s">
        <v>74</v>
      </c>
      <c r="D662" s="4" t="s">
        <v>70</v>
      </c>
      <c r="E662" s="5" t="s">
        <v>570</v>
      </c>
      <c r="F662" s="5" t="s">
        <v>178</v>
      </c>
      <c r="G662" s="138">
        <v>105.85314</v>
      </c>
      <c r="H662" s="138">
        <v>105.85314</v>
      </c>
      <c r="I662" s="138">
        <v>105.85314</v>
      </c>
      <c r="J662" s="122">
        <f t="shared" si="280"/>
        <v>100</v>
      </c>
      <c r="K662" s="122">
        <f t="shared" si="281"/>
        <v>100</v>
      </c>
    </row>
    <row r="663" spans="1:11" ht="25.5" x14ac:dyDescent="0.2">
      <c r="A663" s="16" t="s">
        <v>597</v>
      </c>
      <c r="B663" s="10" t="s">
        <v>164</v>
      </c>
      <c r="C663" s="10" t="s">
        <v>74</v>
      </c>
      <c r="D663" s="10" t="s">
        <v>70</v>
      </c>
      <c r="E663" s="10" t="s">
        <v>294</v>
      </c>
      <c r="F663" s="10"/>
      <c r="G663" s="132">
        <f>G664</f>
        <v>151</v>
      </c>
      <c r="H663" s="132">
        <f t="shared" ref="H663:I665" si="283">H664</f>
        <v>151</v>
      </c>
      <c r="I663" s="132">
        <f t="shared" si="283"/>
        <v>151</v>
      </c>
      <c r="J663" s="122">
        <f t="shared" si="280"/>
        <v>100</v>
      </c>
      <c r="K663" s="122">
        <f t="shared" si="281"/>
        <v>100</v>
      </c>
    </row>
    <row r="664" spans="1:11" s="39" customFormat="1" ht="25.5" x14ac:dyDescent="0.2">
      <c r="A664" s="22" t="s">
        <v>307</v>
      </c>
      <c r="B664" s="4" t="s">
        <v>164</v>
      </c>
      <c r="C664" s="4" t="s">
        <v>74</v>
      </c>
      <c r="D664" s="4" t="s">
        <v>70</v>
      </c>
      <c r="E664" s="4" t="s">
        <v>35</v>
      </c>
      <c r="F664" s="4"/>
      <c r="G664" s="148">
        <f>G665</f>
        <v>151</v>
      </c>
      <c r="H664" s="148">
        <f t="shared" si="283"/>
        <v>151</v>
      </c>
      <c r="I664" s="148">
        <f t="shared" si="283"/>
        <v>151</v>
      </c>
      <c r="J664" s="122">
        <f t="shared" si="280"/>
        <v>100</v>
      </c>
      <c r="K664" s="122">
        <f t="shared" si="281"/>
        <v>100</v>
      </c>
    </row>
    <row r="665" spans="1:11" ht="25.5" x14ac:dyDescent="0.2">
      <c r="A665" s="20" t="s">
        <v>295</v>
      </c>
      <c r="B665" s="4" t="s">
        <v>164</v>
      </c>
      <c r="C665" s="4" t="s">
        <v>74</v>
      </c>
      <c r="D665" s="4" t="s">
        <v>70</v>
      </c>
      <c r="E665" s="4" t="s">
        <v>36</v>
      </c>
      <c r="F665" s="4"/>
      <c r="G665" s="133">
        <f>G666</f>
        <v>151</v>
      </c>
      <c r="H665" s="133">
        <f t="shared" si="283"/>
        <v>151</v>
      </c>
      <c r="I665" s="133">
        <f t="shared" si="283"/>
        <v>151</v>
      </c>
      <c r="J665" s="122">
        <f t="shared" si="280"/>
        <v>100</v>
      </c>
      <c r="K665" s="122">
        <f t="shared" si="281"/>
        <v>100</v>
      </c>
    </row>
    <row r="666" spans="1:11" x14ac:dyDescent="0.2">
      <c r="A666" s="23" t="s">
        <v>401</v>
      </c>
      <c r="B666" s="5" t="s">
        <v>164</v>
      </c>
      <c r="C666" s="5" t="s">
        <v>74</v>
      </c>
      <c r="D666" s="5" t="s">
        <v>70</v>
      </c>
      <c r="E666" s="5" t="s">
        <v>36</v>
      </c>
      <c r="F666" s="5" t="s">
        <v>400</v>
      </c>
      <c r="G666" s="134">
        <v>151</v>
      </c>
      <c r="H666" s="134">
        <v>151</v>
      </c>
      <c r="I666" s="134">
        <v>151</v>
      </c>
      <c r="J666" s="122">
        <f t="shared" si="280"/>
        <v>100</v>
      </c>
      <c r="K666" s="122">
        <f t="shared" si="281"/>
        <v>100</v>
      </c>
    </row>
    <row r="667" spans="1:11" s="39" customFormat="1" x14ac:dyDescent="0.2">
      <c r="A667" s="38" t="s">
        <v>163</v>
      </c>
      <c r="B667" s="10" t="s">
        <v>164</v>
      </c>
      <c r="C667" s="10" t="s">
        <v>74</v>
      </c>
      <c r="D667" s="10" t="s">
        <v>70</v>
      </c>
      <c r="E667" s="10" t="s">
        <v>186</v>
      </c>
      <c r="F667" s="10"/>
      <c r="G667" s="132">
        <f>G668</f>
        <v>93.561899999999994</v>
      </c>
      <c r="H667" s="132">
        <f t="shared" ref="H667:I667" si="284">H668</f>
        <v>93.561899999999994</v>
      </c>
      <c r="I667" s="132">
        <f t="shared" si="284"/>
        <v>93.561899999999994</v>
      </c>
      <c r="J667" s="122">
        <f t="shared" si="280"/>
        <v>100</v>
      </c>
      <c r="K667" s="122">
        <f t="shared" si="281"/>
        <v>100</v>
      </c>
    </row>
    <row r="668" spans="1:11" s="39" customFormat="1" ht="25.5" x14ac:dyDescent="0.2">
      <c r="A668" s="27" t="s">
        <v>554</v>
      </c>
      <c r="B668" s="4" t="s">
        <v>164</v>
      </c>
      <c r="C668" s="4" t="s">
        <v>74</v>
      </c>
      <c r="D668" s="4" t="s">
        <v>70</v>
      </c>
      <c r="E668" s="4" t="s">
        <v>555</v>
      </c>
      <c r="F668" s="4"/>
      <c r="G668" s="133">
        <f>SUM(G669:G672)</f>
        <v>93.561899999999994</v>
      </c>
      <c r="H668" s="133">
        <f t="shared" ref="H668:I668" si="285">SUM(H669:H672)</f>
        <v>93.561899999999994</v>
      </c>
      <c r="I668" s="133">
        <f t="shared" si="285"/>
        <v>93.561899999999994</v>
      </c>
      <c r="J668" s="122">
        <f t="shared" si="280"/>
        <v>100</v>
      </c>
      <c r="K668" s="122">
        <f t="shared" si="281"/>
        <v>100</v>
      </c>
    </row>
    <row r="669" spans="1:11" s="39" customFormat="1" x14ac:dyDescent="0.2">
      <c r="A669" s="36" t="s">
        <v>280</v>
      </c>
      <c r="B669" s="5" t="s">
        <v>164</v>
      </c>
      <c r="C669" s="5" t="s">
        <v>74</v>
      </c>
      <c r="D669" s="5" t="s">
        <v>70</v>
      </c>
      <c r="E669" s="5" t="s">
        <v>555</v>
      </c>
      <c r="F669" s="5" t="s">
        <v>150</v>
      </c>
      <c r="G669" s="134">
        <v>24.032299999999999</v>
      </c>
      <c r="H669" s="134">
        <v>24.032299999999999</v>
      </c>
      <c r="I669" s="134">
        <v>24.032299999999999</v>
      </c>
      <c r="J669" s="122">
        <f t="shared" si="280"/>
        <v>100</v>
      </c>
      <c r="K669" s="122">
        <f t="shared" si="281"/>
        <v>100</v>
      </c>
    </row>
    <row r="670" spans="1:11" s="39" customFormat="1" ht="38.25" x14ac:dyDescent="0.2">
      <c r="A670" s="13" t="s">
        <v>281</v>
      </c>
      <c r="B670" s="5" t="s">
        <v>164</v>
      </c>
      <c r="C670" s="5" t="s">
        <v>74</v>
      </c>
      <c r="D670" s="5" t="s">
        <v>70</v>
      </c>
      <c r="E670" s="5" t="s">
        <v>555</v>
      </c>
      <c r="F670" s="5" t="s">
        <v>205</v>
      </c>
      <c r="G670" s="134">
        <v>7.2576999999999998</v>
      </c>
      <c r="H670" s="134">
        <v>7.2576999999999998</v>
      </c>
      <c r="I670" s="134">
        <v>7.2576999999999998</v>
      </c>
      <c r="J670" s="122">
        <f t="shared" si="280"/>
        <v>100</v>
      </c>
      <c r="K670" s="122">
        <f t="shared" si="281"/>
        <v>100</v>
      </c>
    </row>
    <row r="671" spans="1:11" s="39" customFormat="1" ht="25.5" x14ac:dyDescent="0.2">
      <c r="A671" s="13" t="s">
        <v>184</v>
      </c>
      <c r="B671" s="5" t="s">
        <v>164</v>
      </c>
      <c r="C671" s="5" t="s">
        <v>74</v>
      </c>
      <c r="D671" s="5" t="s">
        <v>70</v>
      </c>
      <c r="E671" s="5" t="s">
        <v>555</v>
      </c>
      <c r="F671" s="5" t="s">
        <v>118</v>
      </c>
      <c r="G671" s="134">
        <v>47.8279</v>
      </c>
      <c r="H671" s="134">
        <v>47.8279</v>
      </c>
      <c r="I671" s="134">
        <v>47.8279</v>
      </c>
      <c r="J671" s="122">
        <f t="shared" si="280"/>
        <v>100</v>
      </c>
      <c r="K671" s="122">
        <f t="shared" si="281"/>
        <v>100</v>
      </c>
    </row>
    <row r="672" spans="1:11" s="39" customFormat="1" ht="38.25" x14ac:dyDescent="0.2">
      <c r="A672" s="13" t="s">
        <v>185</v>
      </c>
      <c r="B672" s="5" t="s">
        <v>164</v>
      </c>
      <c r="C672" s="5" t="s">
        <v>74</v>
      </c>
      <c r="D672" s="5" t="s">
        <v>70</v>
      </c>
      <c r="E672" s="5" t="s">
        <v>555</v>
      </c>
      <c r="F672" s="5" t="s">
        <v>178</v>
      </c>
      <c r="G672" s="134">
        <v>14.444000000000001</v>
      </c>
      <c r="H672" s="134">
        <v>14.444000000000001</v>
      </c>
      <c r="I672" s="134">
        <v>14.444000000000001</v>
      </c>
      <c r="J672" s="122">
        <f t="shared" si="280"/>
        <v>100</v>
      </c>
      <c r="K672" s="122">
        <f t="shared" si="281"/>
        <v>100</v>
      </c>
    </row>
    <row r="673" spans="1:11" s="39" customFormat="1" x14ac:dyDescent="0.2">
      <c r="A673" s="19" t="s">
        <v>129</v>
      </c>
      <c r="B673" s="8" t="s">
        <v>164</v>
      </c>
      <c r="C673" s="8" t="s">
        <v>76</v>
      </c>
      <c r="D673" s="8"/>
      <c r="E673" s="8"/>
      <c r="F673" s="8"/>
      <c r="G673" s="141">
        <f>G674</f>
        <v>475.03328999999997</v>
      </c>
      <c r="H673" s="141">
        <f>H674</f>
        <v>475.03328999999997</v>
      </c>
      <c r="I673" s="141">
        <f>I674</f>
        <v>446.63229999999999</v>
      </c>
      <c r="J673" s="122">
        <f t="shared" si="280"/>
        <v>94.021263225573108</v>
      </c>
      <c r="K673" s="122">
        <f t="shared" si="281"/>
        <v>94.021263225573108</v>
      </c>
    </row>
    <row r="674" spans="1:11" s="39" customFormat="1" x14ac:dyDescent="0.2">
      <c r="A674" s="26" t="s">
        <v>168</v>
      </c>
      <c r="B674" s="7" t="s">
        <v>164</v>
      </c>
      <c r="C674" s="7" t="s">
        <v>76</v>
      </c>
      <c r="D674" s="7" t="s">
        <v>82</v>
      </c>
      <c r="E674" s="7"/>
      <c r="F674" s="7"/>
      <c r="G674" s="143">
        <f>G675</f>
        <v>475.03328999999997</v>
      </c>
      <c r="H674" s="143">
        <f t="shared" ref="H674:I675" si="286">H675</f>
        <v>475.03328999999997</v>
      </c>
      <c r="I674" s="143">
        <f t="shared" si="286"/>
        <v>446.63229999999999</v>
      </c>
      <c r="J674" s="122">
        <f t="shared" si="280"/>
        <v>94.021263225573108</v>
      </c>
      <c r="K674" s="122">
        <f t="shared" si="281"/>
        <v>94.021263225573108</v>
      </c>
    </row>
    <row r="675" spans="1:11" s="39" customFormat="1" x14ac:dyDescent="0.2">
      <c r="A675" s="16" t="s">
        <v>240</v>
      </c>
      <c r="B675" s="10" t="s">
        <v>164</v>
      </c>
      <c r="C675" s="10" t="s">
        <v>76</v>
      </c>
      <c r="D675" s="10" t="s">
        <v>82</v>
      </c>
      <c r="E675" s="10" t="s">
        <v>186</v>
      </c>
      <c r="F675" s="10"/>
      <c r="G675" s="144">
        <f>G676</f>
        <v>475.03328999999997</v>
      </c>
      <c r="H675" s="144">
        <f t="shared" si="286"/>
        <v>475.03328999999997</v>
      </c>
      <c r="I675" s="144">
        <f t="shared" si="286"/>
        <v>446.63229999999999</v>
      </c>
      <c r="J675" s="122">
        <f t="shared" si="280"/>
        <v>94.021263225573108</v>
      </c>
      <c r="K675" s="122">
        <f t="shared" si="281"/>
        <v>94.021263225573108</v>
      </c>
    </row>
    <row r="676" spans="1:11" s="39" customFormat="1" ht="204" x14ac:dyDescent="0.2">
      <c r="A676" s="20" t="s">
        <v>415</v>
      </c>
      <c r="B676" s="4" t="s">
        <v>164</v>
      </c>
      <c r="C676" s="4" t="s">
        <v>76</v>
      </c>
      <c r="D676" s="4" t="s">
        <v>82</v>
      </c>
      <c r="E676" s="4" t="s">
        <v>241</v>
      </c>
      <c r="F676" s="4"/>
      <c r="G676" s="148">
        <f>SUM(G677:G678)</f>
        <v>475.03328999999997</v>
      </c>
      <c r="H676" s="148">
        <f>SUM(H677:H678)</f>
        <v>475.03328999999997</v>
      </c>
      <c r="I676" s="148">
        <f t="shared" ref="I676" si="287">SUM(I677:I678)</f>
        <v>446.63229999999999</v>
      </c>
      <c r="J676" s="122">
        <f t="shared" si="280"/>
        <v>94.021263225573108</v>
      </c>
      <c r="K676" s="122">
        <f t="shared" si="281"/>
        <v>94.021263225573108</v>
      </c>
    </row>
    <row r="677" spans="1:11" x14ac:dyDescent="0.2">
      <c r="A677" s="13" t="s">
        <v>132</v>
      </c>
      <c r="B677" s="5" t="s">
        <v>164</v>
      </c>
      <c r="C677" s="5" t="s">
        <v>76</v>
      </c>
      <c r="D677" s="5" t="s">
        <v>82</v>
      </c>
      <c r="E677" s="5" t="s">
        <v>241</v>
      </c>
      <c r="F677" s="5" t="s">
        <v>133</v>
      </c>
      <c r="G677" s="146">
        <v>47.056559999999998</v>
      </c>
      <c r="H677" s="146">
        <v>47.056559999999998</v>
      </c>
      <c r="I677" s="146">
        <v>47.056559999999998</v>
      </c>
      <c r="J677" s="122">
        <f t="shared" si="280"/>
        <v>100</v>
      </c>
      <c r="K677" s="122">
        <f t="shared" si="281"/>
        <v>100</v>
      </c>
    </row>
    <row r="678" spans="1:11" x14ac:dyDescent="0.2">
      <c r="A678" s="24" t="s">
        <v>143</v>
      </c>
      <c r="B678" s="5">
        <v>973</v>
      </c>
      <c r="C678" s="5" t="s">
        <v>76</v>
      </c>
      <c r="D678" s="5" t="s">
        <v>82</v>
      </c>
      <c r="E678" s="5" t="s">
        <v>241</v>
      </c>
      <c r="F678" s="5" t="s">
        <v>144</v>
      </c>
      <c r="G678" s="134">
        <v>427.97672999999998</v>
      </c>
      <c r="H678" s="134">
        <v>427.97672999999998</v>
      </c>
      <c r="I678" s="134">
        <v>399.57574</v>
      </c>
      <c r="J678" s="122">
        <f t="shared" si="280"/>
        <v>93.363893873388875</v>
      </c>
      <c r="K678" s="122">
        <f t="shared" si="281"/>
        <v>93.363893873388875</v>
      </c>
    </row>
    <row r="679" spans="1:11" ht="51" x14ac:dyDescent="0.2">
      <c r="A679" s="45" t="s">
        <v>48</v>
      </c>
      <c r="B679" s="46" t="s">
        <v>47</v>
      </c>
      <c r="C679" s="46"/>
      <c r="D679" s="46"/>
      <c r="E679" s="46"/>
      <c r="F679" s="46"/>
      <c r="G679" s="129">
        <f>G709+G698+G680</f>
        <v>88303.626569999993</v>
      </c>
      <c r="H679" s="129">
        <f t="shared" ref="H679" si="288">H709+H698+H680</f>
        <v>88399.054569999993</v>
      </c>
      <c r="I679" s="129">
        <f>I709+I698+I680</f>
        <v>88363.354569999996</v>
      </c>
      <c r="J679" s="122">
        <f t="shared" si="280"/>
        <v>100.067639351089</v>
      </c>
      <c r="K679" s="122">
        <f t="shared" si="281"/>
        <v>99.95961495270096</v>
      </c>
    </row>
    <row r="680" spans="1:11" x14ac:dyDescent="0.2">
      <c r="A680" s="19" t="s">
        <v>128</v>
      </c>
      <c r="B680" s="8" t="s">
        <v>47</v>
      </c>
      <c r="C680" s="8" t="s">
        <v>71</v>
      </c>
      <c r="D680" s="8"/>
      <c r="E680" s="8"/>
      <c r="F680" s="8"/>
      <c r="G680" s="141">
        <f>G681</f>
        <v>16593.689119999999</v>
      </c>
      <c r="H680" s="141">
        <f t="shared" ref="H680:I681" si="289">H681</f>
        <v>16594.648300000001</v>
      </c>
      <c r="I680" s="141">
        <f t="shared" si="289"/>
        <v>16594.648300000001</v>
      </c>
      <c r="J680" s="122">
        <f t="shared" si="280"/>
        <v>100.00578039032229</v>
      </c>
      <c r="K680" s="122">
        <f t="shared" si="281"/>
        <v>100</v>
      </c>
    </row>
    <row r="681" spans="1:11" x14ac:dyDescent="0.2">
      <c r="A681" s="26" t="s">
        <v>86</v>
      </c>
      <c r="B681" s="7" t="s">
        <v>47</v>
      </c>
      <c r="C681" s="7" t="s">
        <v>71</v>
      </c>
      <c r="D681" s="7" t="s">
        <v>71</v>
      </c>
      <c r="E681" s="7"/>
      <c r="F681" s="7"/>
      <c r="G681" s="143">
        <f>G682</f>
        <v>16593.689119999999</v>
      </c>
      <c r="H681" s="143">
        <f t="shared" si="289"/>
        <v>16594.648300000001</v>
      </c>
      <c r="I681" s="143">
        <f t="shared" si="289"/>
        <v>16594.648300000001</v>
      </c>
      <c r="J681" s="122">
        <f t="shared" si="280"/>
        <v>100.00578039032229</v>
      </c>
      <c r="K681" s="122">
        <f t="shared" si="281"/>
        <v>100</v>
      </c>
    </row>
    <row r="682" spans="1:11" ht="38.25" x14ac:dyDescent="0.2">
      <c r="A682" s="33" t="s">
        <v>598</v>
      </c>
      <c r="B682" s="10" t="s">
        <v>47</v>
      </c>
      <c r="C682" s="10" t="s">
        <v>71</v>
      </c>
      <c r="D682" s="10" t="s">
        <v>71</v>
      </c>
      <c r="E682" s="10" t="s">
        <v>242</v>
      </c>
      <c r="F682" s="10"/>
      <c r="G682" s="149">
        <f>G683+G687</f>
        <v>16593.689119999999</v>
      </c>
      <c r="H682" s="149">
        <f t="shared" ref="H682:I682" si="290">H683+H687</f>
        <v>16594.648300000001</v>
      </c>
      <c r="I682" s="149">
        <f t="shared" si="290"/>
        <v>16594.648300000001</v>
      </c>
      <c r="J682" s="122">
        <f t="shared" si="280"/>
        <v>100.00578039032229</v>
      </c>
      <c r="K682" s="122">
        <f t="shared" si="281"/>
        <v>100</v>
      </c>
    </row>
    <row r="683" spans="1:11" ht="27" x14ac:dyDescent="0.2">
      <c r="A683" s="30" t="s">
        <v>10</v>
      </c>
      <c r="B683" s="6" t="s">
        <v>47</v>
      </c>
      <c r="C683" s="6" t="s">
        <v>71</v>
      </c>
      <c r="D683" s="6" t="s">
        <v>71</v>
      </c>
      <c r="E683" s="6" t="s">
        <v>354</v>
      </c>
      <c r="F683" s="6"/>
      <c r="G683" s="150">
        <f>G684</f>
        <v>102.04082</v>
      </c>
      <c r="H683" s="150">
        <f t="shared" ref="H683:I685" si="291">H684</f>
        <v>103</v>
      </c>
      <c r="I683" s="150">
        <f t="shared" si="291"/>
        <v>103</v>
      </c>
      <c r="J683" s="122">
        <f t="shared" si="280"/>
        <v>100.93999636616013</v>
      </c>
      <c r="K683" s="122">
        <f t="shared" si="281"/>
        <v>100</v>
      </c>
    </row>
    <row r="684" spans="1:11" ht="38.25" x14ac:dyDescent="0.2">
      <c r="A684" s="29" t="s">
        <v>606</v>
      </c>
      <c r="B684" s="4" t="s">
        <v>47</v>
      </c>
      <c r="C684" s="4" t="s">
        <v>71</v>
      </c>
      <c r="D684" s="4" t="s">
        <v>71</v>
      </c>
      <c r="E684" s="4" t="s">
        <v>389</v>
      </c>
      <c r="F684" s="5"/>
      <c r="G684" s="145">
        <f>G685</f>
        <v>102.04082</v>
      </c>
      <c r="H684" s="145">
        <f t="shared" si="291"/>
        <v>103</v>
      </c>
      <c r="I684" s="145">
        <f t="shared" si="291"/>
        <v>103</v>
      </c>
      <c r="J684" s="122">
        <f t="shared" si="280"/>
        <v>100.93999636616013</v>
      </c>
      <c r="K684" s="122">
        <f t="shared" si="281"/>
        <v>100</v>
      </c>
    </row>
    <row r="685" spans="1:11" ht="25.5" x14ac:dyDescent="0.2">
      <c r="A685" s="29" t="s">
        <v>390</v>
      </c>
      <c r="B685" s="4" t="s">
        <v>47</v>
      </c>
      <c r="C685" s="4" t="s">
        <v>71</v>
      </c>
      <c r="D685" s="4" t="s">
        <v>71</v>
      </c>
      <c r="E685" s="4" t="s">
        <v>391</v>
      </c>
      <c r="F685" s="5"/>
      <c r="G685" s="145">
        <f>G686</f>
        <v>102.04082</v>
      </c>
      <c r="H685" s="145">
        <f t="shared" si="291"/>
        <v>103</v>
      </c>
      <c r="I685" s="145">
        <f t="shared" si="291"/>
        <v>103</v>
      </c>
      <c r="J685" s="122">
        <f t="shared" si="280"/>
        <v>100.93999636616013</v>
      </c>
      <c r="K685" s="122">
        <f t="shared" si="281"/>
        <v>100</v>
      </c>
    </row>
    <row r="686" spans="1:11" ht="25.5" x14ac:dyDescent="0.2">
      <c r="A686" s="23" t="s">
        <v>148</v>
      </c>
      <c r="B686" s="5" t="s">
        <v>47</v>
      </c>
      <c r="C686" s="5" t="s">
        <v>71</v>
      </c>
      <c r="D686" s="5" t="s">
        <v>71</v>
      </c>
      <c r="E686" s="5" t="s">
        <v>391</v>
      </c>
      <c r="F686" s="5" t="s">
        <v>122</v>
      </c>
      <c r="G686" s="146">
        <v>102.04082</v>
      </c>
      <c r="H686" s="146">
        <v>103</v>
      </c>
      <c r="I686" s="146">
        <v>103</v>
      </c>
      <c r="J686" s="122">
        <f t="shared" si="280"/>
        <v>100.93999636616013</v>
      </c>
      <c r="K686" s="122">
        <f t="shared" si="281"/>
        <v>100</v>
      </c>
    </row>
    <row r="687" spans="1:11" s="39" customFormat="1" ht="27" x14ac:dyDescent="0.2">
      <c r="A687" s="71" t="s">
        <v>6</v>
      </c>
      <c r="B687" s="6" t="s">
        <v>47</v>
      </c>
      <c r="C687" s="6" t="s">
        <v>71</v>
      </c>
      <c r="D687" s="6" t="s">
        <v>71</v>
      </c>
      <c r="E687" s="6" t="s">
        <v>607</v>
      </c>
      <c r="F687" s="6"/>
      <c r="G687" s="139">
        <f>G688+G691+G694+G696</f>
        <v>16491.648300000001</v>
      </c>
      <c r="H687" s="139">
        <f t="shared" ref="H687:I687" si="292">H688+H691+H694+H696</f>
        <v>16491.648300000001</v>
      </c>
      <c r="I687" s="139">
        <f t="shared" si="292"/>
        <v>16491.648300000001</v>
      </c>
      <c r="J687" s="122">
        <f t="shared" si="280"/>
        <v>100</v>
      </c>
      <c r="K687" s="122">
        <f t="shared" si="281"/>
        <v>100</v>
      </c>
    </row>
    <row r="688" spans="1:11" s="39" customFormat="1" ht="25.5" x14ac:dyDescent="0.2">
      <c r="A688" s="22" t="s">
        <v>668</v>
      </c>
      <c r="B688" s="4" t="s">
        <v>47</v>
      </c>
      <c r="C688" s="4" t="s">
        <v>71</v>
      </c>
      <c r="D688" s="4" t="s">
        <v>71</v>
      </c>
      <c r="E688" s="4" t="s">
        <v>12</v>
      </c>
      <c r="F688" s="4"/>
      <c r="G688" s="133">
        <f>G689</f>
        <v>1722.4577999999999</v>
      </c>
      <c r="H688" s="133">
        <f t="shared" ref="H688:I689" si="293">H689</f>
        <v>1722.4577999999999</v>
      </c>
      <c r="I688" s="133">
        <f t="shared" si="293"/>
        <v>1722.4577999999999</v>
      </c>
      <c r="J688" s="122">
        <f t="shared" si="280"/>
        <v>100</v>
      </c>
      <c r="K688" s="122">
        <f t="shared" si="281"/>
        <v>100</v>
      </c>
    </row>
    <row r="689" spans="1:11" s="39" customFormat="1" ht="38.25" x14ac:dyDescent="0.2">
      <c r="A689" s="22" t="s">
        <v>332</v>
      </c>
      <c r="B689" s="4" t="s">
        <v>47</v>
      </c>
      <c r="C689" s="4" t="s">
        <v>71</v>
      </c>
      <c r="D689" s="4" t="s">
        <v>71</v>
      </c>
      <c r="E689" s="4" t="s">
        <v>20</v>
      </c>
      <c r="F689" s="4"/>
      <c r="G689" s="133">
        <f>G690</f>
        <v>1722.4577999999999</v>
      </c>
      <c r="H689" s="133">
        <f t="shared" si="293"/>
        <v>1722.4577999999999</v>
      </c>
      <c r="I689" s="133">
        <f t="shared" si="293"/>
        <v>1722.4577999999999</v>
      </c>
      <c r="J689" s="122">
        <f t="shared" si="280"/>
        <v>100</v>
      </c>
      <c r="K689" s="122">
        <f t="shared" si="281"/>
        <v>100</v>
      </c>
    </row>
    <row r="690" spans="1:11" s="39" customFormat="1" ht="51" x14ac:dyDescent="0.2">
      <c r="A690" s="23" t="s">
        <v>131</v>
      </c>
      <c r="B690" s="5" t="s">
        <v>47</v>
      </c>
      <c r="C690" s="5" t="s">
        <v>71</v>
      </c>
      <c r="D690" s="5" t="s">
        <v>71</v>
      </c>
      <c r="E690" s="5" t="s">
        <v>20</v>
      </c>
      <c r="F690" s="5" t="s">
        <v>135</v>
      </c>
      <c r="G690" s="134">
        <v>1722.4577999999999</v>
      </c>
      <c r="H690" s="134">
        <v>1722.4577999999999</v>
      </c>
      <c r="I690" s="134">
        <v>1722.4577999999999</v>
      </c>
      <c r="J690" s="122">
        <f t="shared" si="280"/>
        <v>100</v>
      </c>
      <c r="K690" s="122">
        <f t="shared" si="281"/>
        <v>100</v>
      </c>
    </row>
    <row r="691" spans="1:11" ht="38.25" x14ac:dyDescent="0.2">
      <c r="A691" s="22" t="s">
        <v>669</v>
      </c>
      <c r="B691" s="4" t="s">
        <v>47</v>
      </c>
      <c r="C691" s="4" t="s">
        <v>71</v>
      </c>
      <c r="D691" s="4" t="s">
        <v>71</v>
      </c>
      <c r="E691" s="4" t="s">
        <v>670</v>
      </c>
      <c r="F691" s="4"/>
      <c r="G691" s="133">
        <f>SUM(G692:G693)</f>
        <v>14298.190500000001</v>
      </c>
      <c r="H691" s="133">
        <f t="shared" ref="H691:I691" si="294">SUM(H692:H693)</f>
        <v>14298.190500000001</v>
      </c>
      <c r="I691" s="133">
        <f t="shared" si="294"/>
        <v>14298.190500000001</v>
      </c>
      <c r="J691" s="122">
        <f t="shared" si="280"/>
        <v>100</v>
      </c>
      <c r="K691" s="122">
        <f t="shared" si="281"/>
        <v>100</v>
      </c>
    </row>
    <row r="692" spans="1:11" ht="25.5" x14ac:dyDescent="0.2">
      <c r="A692" s="23" t="s">
        <v>148</v>
      </c>
      <c r="B692" s="5" t="s">
        <v>47</v>
      </c>
      <c r="C692" s="5" t="s">
        <v>71</v>
      </c>
      <c r="D692" s="5" t="s">
        <v>71</v>
      </c>
      <c r="E692" s="5" t="s">
        <v>670</v>
      </c>
      <c r="F692" s="5" t="s">
        <v>122</v>
      </c>
      <c r="G692" s="134">
        <v>658</v>
      </c>
      <c r="H692" s="134">
        <v>658</v>
      </c>
      <c r="I692" s="134">
        <v>658</v>
      </c>
      <c r="J692" s="122">
        <f t="shared" si="280"/>
        <v>100</v>
      </c>
      <c r="K692" s="122">
        <f t="shared" si="281"/>
        <v>100</v>
      </c>
    </row>
    <row r="693" spans="1:11" x14ac:dyDescent="0.2">
      <c r="A693" s="24" t="s">
        <v>402</v>
      </c>
      <c r="B693" s="5" t="s">
        <v>47</v>
      </c>
      <c r="C693" s="5" t="s">
        <v>71</v>
      </c>
      <c r="D693" s="5" t="s">
        <v>71</v>
      </c>
      <c r="E693" s="5" t="s">
        <v>670</v>
      </c>
      <c r="F693" s="5" t="s">
        <v>144</v>
      </c>
      <c r="G693" s="134">
        <v>13640.190500000001</v>
      </c>
      <c r="H693" s="134">
        <v>13640.190500000001</v>
      </c>
      <c r="I693" s="134">
        <v>13640.190500000001</v>
      </c>
      <c r="J693" s="122">
        <f t="shared" si="280"/>
        <v>100</v>
      </c>
      <c r="K693" s="122">
        <f t="shared" si="281"/>
        <v>100</v>
      </c>
    </row>
    <row r="694" spans="1:11" ht="63.75" x14ac:dyDescent="0.2">
      <c r="A694" s="29" t="s">
        <v>175</v>
      </c>
      <c r="B694" s="4" t="s">
        <v>47</v>
      </c>
      <c r="C694" s="4" t="s">
        <v>71</v>
      </c>
      <c r="D694" s="4" t="s">
        <v>71</v>
      </c>
      <c r="E694" s="4" t="s">
        <v>671</v>
      </c>
      <c r="F694" s="4"/>
      <c r="G694" s="135">
        <f>G695</f>
        <v>80</v>
      </c>
      <c r="H694" s="135">
        <f t="shared" ref="H694:I694" si="295">H695</f>
        <v>80</v>
      </c>
      <c r="I694" s="135">
        <f t="shared" si="295"/>
        <v>80</v>
      </c>
      <c r="J694" s="122">
        <f t="shared" si="280"/>
        <v>100</v>
      </c>
      <c r="K694" s="122">
        <f t="shared" si="281"/>
        <v>100</v>
      </c>
    </row>
    <row r="695" spans="1:11" x14ac:dyDescent="0.2">
      <c r="A695" s="24" t="s">
        <v>402</v>
      </c>
      <c r="B695" s="5" t="s">
        <v>47</v>
      </c>
      <c r="C695" s="5" t="s">
        <v>71</v>
      </c>
      <c r="D695" s="5" t="s">
        <v>71</v>
      </c>
      <c r="E695" s="5" t="s">
        <v>671</v>
      </c>
      <c r="F695" s="5" t="s">
        <v>144</v>
      </c>
      <c r="G695" s="134">
        <v>80</v>
      </c>
      <c r="H695" s="134">
        <v>80</v>
      </c>
      <c r="I695" s="134">
        <v>80</v>
      </c>
      <c r="J695" s="122">
        <f t="shared" si="280"/>
        <v>100</v>
      </c>
      <c r="K695" s="122">
        <f t="shared" si="281"/>
        <v>100</v>
      </c>
    </row>
    <row r="696" spans="1:11" ht="51" x14ac:dyDescent="0.2">
      <c r="A696" s="15" t="s">
        <v>553</v>
      </c>
      <c r="B696" s="4" t="s">
        <v>47</v>
      </c>
      <c r="C696" s="4" t="s">
        <v>71</v>
      </c>
      <c r="D696" s="4" t="s">
        <v>71</v>
      </c>
      <c r="E696" s="4" t="s">
        <v>571</v>
      </c>
      <c r="F696" s="4"/>
      <c r="G696" s="135">
        <f>G697</f>
        <v>391</v>
      </c>
      <c r="H696" s="135">
        <f t="shared" ref="H696:I696" si="296">H697</f>
        <v>391</v>
      </c>
      <c r="I696" s="135">
        <f t="shared" si="296"/>
        <v>391</v>
      </c>
      <c r="J696" s="122">
        <f t="shared" si="280"/>
        <v>100</v>
      </c>
      <c r="K696" s="122">
        <f t="shared" si="281"/>
        <v>100</v>
      </c>
    </row>
    <row r="697" spans="1:11" s="39" customFormat="1" x14ac:dyDescent="0.2">
      <c r="A697" s="24" t="s">
        <v>402</v>
      </c>
      <c r="B697" s="5" t="s">
        <v>47</v>
      </c>
      <c r="C697" s="5" t="s">
        <v>71</v>
      </c>
      <c r="D697" s="5" t="s">
        <v>71</v>
      </c>
      <c r="E697" s="5" t="s">
        <v>571</v>
      </c>
      <c r="F697" s="5" t="s">
        <v>135</v>
      </c>
      <c r="G697" s="134">
        <v>391</v>
      </c>
      <c r="H697" s="134">
        <v>391</v>
      </c>
      <c r="I697" s="134">
        <v>391</v>
      </c>
      <c r="J697" s="122">
        <f t="shared" si="280"/>
        <v>100</v>
      </c>
      <c r="K697" s="122">
        <f t="shared" si="281"/>
        <v>100</v>
      </c>
    </row>
    <row r="698" spans="1:11" x14ac:dyDescent="0.2">
      <c r="A698" s="19" t="s">
        <v>129</v>
      </c>
      <c r="B698" s="8" t="s">
        <v>47</v>
      </c>
      <c r="C698" s="8" t="s">
        <v>76</v>
      </c>
      <c r="D698" s="8"/>
      <c r="E698" s="8"/>
      <c r="F698" s="8"/>
      <c r="G698" s="141">
        <f>G703+G699</f>
        <v>2150.9274399999999</v>
      </c>
      <c r="H698" s="141">
        <f t="shared" ref="H698:I698" si="297">H703+H699</f>
        <v>2150.9274399999999</v>
      </c>
      <c r="I698" s="141">
        <f t="shared" si="297"/>
        <v>2115.2274400000001</v>
      </c>
      <c r="J698" s="122">
        <f t="shared" si="280"/>
        <v>98.340250845467864</v>
      </c>
      <c r="K698" s="122">
        <f t="shared" si="281"/>
        <v>98.340250845467864</v>
      </c>
    </row>
    <row r="699" spans="1:11" x14ac:dyDescent="0.2">
      <c r="A699" s="26" t="s">
        <v>168</v>
      </c>
      <c r="B699" s="7" t="s">
        <v>47</v>
      </c>
      <c r="C699" s="7" t="s">
        <v>76</v>
      </c>
      <c r="D699" s="7" t="s">
        <v>82</v>
      </c>
      <c r="E699" s="7"/>
      <c r="F699" s="7"/>
      <c r="G699" s="143">
        <f>G700</f>
        <v>187.42743999999999</v>
      </c>
      <c r="H699" s="143">
        <f t="shared" ref="H699:I701" si="298">H700</f>
        <v>187.42743999999999</v>
      </c>
      <c r="I699" s="143">
        <f t="shared" si="298"/>
        <v>187.42743999999999</v>
      </c>
      <c r="J699" s="122">
        <f t="shared" si="280"/>
        <v>100</v>
      </c>
      <c r="K699" s="122">
        <f t="shared" si="281"/>
        <v>100</v>
      </c>
    </row>
    <row r="700" spans="1:11" s="40" customFormat="1" x14ac:dyDescent="0.2">
      <c r="A700" s="16" t="s">
        <v>240</v>
      </c>
      <c r="B700" s="10" t="s">
        <v>47</v>
      </c>
      <c r="C700" s="10" t="s">
        <v>76</v>
      </c>
      <c r="D700" s="10" t="s">
        <v>82</v>
      </c>
      <c r="E700" s="10" t="s">
        <v>186</v>
      </c>
      <c r="F700" s="10"/>
      <c r="G700" s="144">
        <f>G701</f>
        <v>187.42743999999999</v>
      </c>
      <c r="H700" s="144">
        <f t="shared" si="298"/>
        <v>187.42743999999999</v>
      </c>
      <c r="I700" s="144">
        <f t="shared" si="298"/>
        <v>187.42743999999999</v>
      </c>
      <c r="J700" s="122">
        <f t="shared" si="280"/>
        <v>100</v>
      </c>
      <c r="K700" s="122">
        <f t="shared" si="281"/>
        <v>100</v>
      </c>
    </row>
    <row r="701" spans="1:11" s="39" customFormat="1" ht="204" x14ac:dyDescent="0.2">
      <c r="A701" s="22" t="s">
        <v>415</v>
      </c>
      <c r="B701" s="4" t="s">
        <v>47</v>
      </c>
      <c r="C701" s="4" t="s">
        <v>76</v>
      </c>
      <c r="D701" s="4" t="s">
        <v>82</v>
      </c>
      <c r="E701" s="4" t="s">
        <v>241</v>
      </c>
      <c r="F701" s="4"/>
      <c r="G701" s="148">
        <f>G702</f>
        <v>187.42743999999999</v>
      </c>
      <c r="H701" s="148">
        <f t="shared" si="298"/>
        <v>187.42743999999999</v>
      </c>
      <c r="I701" s="148">
        <f t="shared" si="298"/>
        <v>187.42743999999999</v>
      </c>
      <c r="J701" s="122">
        <f t="shared" si="280"/>
        <v>100</v>
      </c>
      <c r="K701" s="122">
        <f t="shared" si="281"/>
        <v>100</v>
      </c>
    </row>
    <row r="702" spans="1:11" s="39" customFormat="1" x14ac:dyDescent="0.2">
      <c r="A702" s="13" t="s">
        <v>132</v>
      </c>
      <c r="B702" s="5" t="s">
        <v>47</v>
      </c>
      <c r="C702" s="5" t="s">
        <v>76</v>
      </c>
      <c r="D702" s="5" t="s">
        <v>82</v>
      </c>
      <c r="E702" s="5" t="s">
        <v>241</v>
      </c>
      <c r="F702" s="5" t="s">
        <v>133</v>
      </c>
      <c r="G702" s="146">
        <v>187.42743999999999</v>
      </c>
      <c r="H702" s="146">
        <v>187.42743999999999</v>
      </c>
      <c r="I702" s="146">
        <v>187.42743999999999</v>
      </c>
      <c r="J702" s="122">
        <f t="shared" si="280"/>
        <v>100</v>
      </c>
      <c r="K702" s="122">
        <f t="shared" si="281"/>
        <v>100</v>
      </c>
    </row>
    <row r="703" spans="1:11" x14ac:dyDescent="0.2">
      <c r="A703" s="26" t="s">
        <v>399</v>
      </c>
      <c r="B703" s="7" t="s">
        <v>47</v>
      </c>
      <c r="C703" s="7" t="s">
        <v>76</v>
      </c>
      <c r="D703" s="7" t="s">
        <v>70</v>
      </c>
      <c r="E703" s="7"/>
      <c r="F703" s="7"/>
      <c r="G703" s="143">
        <f>G704</f>
        <v>1963.5</v>
      </c>
      <c r="H703" s="143">
        <f t="shared" ref="H703:I704" si="299">H704</f>
        <v>1963.5</v>
      </c>
      <c r="I703" s="143">
        <f t="shared" si="299"/>
        <v>1927.8</v>
      </c>
      <c r="J703" s="122">
        <f t="shared" si="280"/>
        <v>98.181818181818187</v>
      </c>
      <c r="K703" s="122">
        <f t="shared" si="281"/>
        <v>98.181818181818187</v>
      </c>
    </row>
    <row r="704" spans="1:11" ht="38.25" x14ac:dyDescent="0.2">
      <c r="A704" s="16" t="s">
        <v>598</v>
      </c>
      <c r="B704" s="10" t="s">
        <v>47</v>
      </c>
      <c r="C704" s="10" t="s">
        <v>76</v>
      </c>
      <c r="D704" s="10" t="s">
        <v>70</v>
      </c>
      <c r="E704" s="10" t="s">
        <v>242</v>
      </c>
      <c r="F704" s="10"/>
      <c r="G704" s="144">
        <f>G705</f>
        <v>1963.5</v>
      </c>
      <c r="H704" s="144">
        <f t="shared" si="299"/>
        <v>1963.5</v>
      </c>
      <c r="I704" s="144">
        <f t="shared" si="299"/>
        <v>1927.8</v>
      </c>
      <c r="J704" s="122">
        <f t="shared" si="280"/>
        <v>98.181818181818187</v>
      </c>
      <c r="K704" s="122">
        <f t="shared" si="281"/>
        <v>98.181818181818187</v>
      </c>
    </row>
    <row r="705" spans="1:11" ht="13.5" x14ac:dyDescent="0.2">
      <c r="A705" s="71" t="s">
        <v>7</v>
      </c>
      <c r="B705" s="6" t="s">
        <v>47</v>
      </c>
      <c r="C705" s="6" t="s">
        <v>76</v>
      </c>
      <c r="D705" s="6" t="s">
        <v>70</v>
      </c>
      <c r="E705" s="6" t="s">
        <v>333</v>
      </c>
      <c r="F705" s="6"/>
      <c r="G705" s="151">
        <f t="shared" ref="G705:I707" si="300">G706</f>
        <v>1963.5</v>
      </c>
      <c r="H705" s="151">
        <f t="shared" si="300"/>
        <v>1963.5</v>
      </c>
      <c r="I705" s="151">
        <f t="shared" si="300"/>
        <v>1927.8</v>
      </c>
      <c r="J705" s="122">
        <f t="shared" si="280"/>
        <v>98.181818181818187</v>
      </c>
      <c r="K705" s="122">
        <f t="shared" si="281"/>
        <v>98.181818181818187</v>
      </c>
    </row>
    <row r="706" spans="1:11" ht="25.5" x14ac:dyDescent="0.2">
      <c r="A706" s="22" t="s">
        <v>49</v>
      </c>
      <c r="B706" s="4" t="s">
        <v>47</v>
      </c>
      <c r="C706" s="4" t="s">
        <v>76</v>
      </c>
      <c r="D706" s="4" t="s">
        <v>70</v>
      </c>
      <c r="E706" s="4" t="s">
        <v>334</v>
      </c>
      <c r="F706" s="4"/>
      <c r="G706" s="148">
        <f>G707</f>
        <v>1963.5</v>
      </c>
      <c r="H706" s="148">
        <f t="shared" si="300"/>
        <v>1963.5</v>
      </c>
      <c r="I706" s="148">
        <f t="shared" si="300"/>
        <v>1927.8</v>
      </c>
      <c r="J706" s="122">
        <f t="shared" si="280"/>
        <v>98.181818181818187</v>
      </c>
      <c r="K706" s="122">
        <f t="shared" si="281"/>
        <v>98.181818181818187</v>
      </c>
    </row>
    <row r="707" spans="1:11" s="39" customFormat="1" ht="25.5" x14ac:dyDescent="0.2">
      <c r="A707" s="22" t="s">
        <v>419</v>
      </c>
      <c r="B707" s="4" t="s">
        <v>47</v>
      </c>
      <c r="C707" s="4" t="s">
        <v>76</v>
      </c>
      <c r="D707" s="4" t="s">
        <v>70</v>
      </c>
      <c r="E707" s="4" t="s">
        <v>335</v>
      </c>
      <c r="F707" s="4"/>
      <c r="G707" s="148">
        <f t="shared" si="300"/>
        <v>1963.5</v>
      </c>
      <c r="H707" s="148">
        <f t="shared" si="300"/>
        <v>1963.5</v>
      </c>
      <c r="I707" s="148">
        <f t="shared" si="300"/>
        <v>1927.8</v>
      </c>
      <c r="J707" s="122">
        <f t="shared" si="280"/>
        <v>98.181818181818187</v>
      </c>
      <c r="K707" s="122">
        <f t="shared" si="281"/>
        <v>98.181818181818187</v>
      </c>
    </row>
    <row r="708" spans="1:11" x14ac:dyDescent="0.2">
      <c r="A708" s="24" t="s">
        <v>50</v>
      </c>
      <c r="B708" s="5" t="s">
        <v>47</v>
      </c>
      <c r="C708" s="5" t="s">
        <v>76</v>
      </c>
      <c r="D708" s="5" t="s">
        <v>70</v>
      </c>
      <c r="E708" s="5" t="s">
        <v>335</v>
      </c>
      <c r="F708" s="68" t="s">
        <v>51</v>
      </c>
      <c r="G708" s="146">
        <v>1963.5</v>
      </c>
      <c r="H708" s="146">
        <v>1963.5</v>
      </c>
      <c r="I708" s="146">
        <v>1927.8</v>
      </c>
      <c r="J708" s="122">
        <f t="shared" si="280"/>
        <v>98.181818181818187</v>
      </c>
      <c r="K708" s="122">
        <f t="shared" si="281"/>
        <v>98.181818181818187</v>
      </c>
    </row>
    <row r="709" spans="1:11" x14ac:dyDescent="0.2">
      <c r="A709" s="19" t="s">
        <v>137</v>
      </c>
      <c r="B709" s="8" t="s">
        <v>47</v>
      </c>
      <c r="C709" s="8" t="s">
        <v>87</v>
      </c>
      <c r="D709" s="8"/>
      <c r="E709" s="8"/>
      <c r="F709" s="8"/>
      <c r="G709" s="130">
        <f>G710+G745+G726</f>
        <v>69559.010009999998</v>
      </c>
      <c r="H709" s="130">
        <f t="shared" ref="H709:I709" si="301">H710+H745+H726</f>
        <v>69653.478829999993</v>
      </c>
      <c r="I709" s="130">
        <f t="shared" si="301"/>
        <v>69653.478829999993</v>
      </c>
      <c r="J709" s="122">
        <f t="shared" si="280"/>
        <v>100.13581104731999</v>
      </c>
      <c r="K709" s="122">
        <f t="shared" si="281"/>
        <v>100</v>
      </c>
    </row>
    <row r="710" spans="1:11" x14ac:dyDescent="0.2">
      <c r="A710" s="21" t="s">
        <v>110</v>
      </c>
      <c r="B710" s="7" t="s">
        <v>47</v>
      </c>
      <c r="C710" s="7" t="s">
        <v>87</v>
      </c>
      <c r="D710" s="7" t="s">
        <v>69</v>
      </c>
      <c r="E710" s="7"/>
      <c r="F710" s="7"/>
      <c r="G710" s="131">
        <f>G711+G723</f>
        <v>5676.5789100000002</v>
      </c>
      <c r="H710" s="131">
        <f t="shared" ref="H710:I710" si="302">H711+H723</f>
        <v>5680.8669099999997</v>
      </c>
      <c r="I710" s="131">
        <f t="shared" si="302"/>
        <v>5680.8669099999997</v>
      </c>
      <c r="J710" s="122">
        <f t="shared" si="280"/>
        <v>100.07553845490362</v>
      </c>
      <c r="K710" s="122">
        <f t="shared" si="281"/>
        <v>100</v>
      </c>
    </row>
    <row r="711" spans="1:11" ht="38.25" x14ac:dyDescent="0.2">
      <c r="A711" s="16" t="s">
        <v>598</v>
      </c>
      <c r="B711" s="10" t="s">
        <v>47</v>
      </c>
      <c r="C711" s="10" t="s">
        <v>87</v>
      </c>
      <c r="D711" s="10" t="s">
        <v>69</v>
      </c>
      <c r="E711" s="10" t="s">
        <v>242</v>
      </c>
      <c r="F711" s="10"/>
      <c r="G711" s="132">
        <f>G712+G718</f>
        <v>5636.5789100000002</v>
      </c>
      <c r="H711" s="132">
        <f t="shared" ref="H711:I711" si="303">H712+H718</f>
        <v>5640.8669099999997</v>
      </c>
      <c r="I711" s="132">
        <f t="shared" si="303"/>
        <v>5640.8669099999997</v>
      </c>
      <c r="J711" s="122">
        <f t="shared" si="280"/>
        <v>100.07607451378692</v>
      </c>
      <c r="K711" s="122">
        <f t="shared" si="281"/>
        <v>100</v>
      </c>
    </row>
    <row r="712" spans="1:11" s="93" customFormat="1" ht="27" x14ac:dyDescent="0.2">
      <c r="A712" s="71" t="s">
        <v>8</v>
      </c>
      <c r="B712" s="6" t="s">
        <v>47</v>
      </c>
      <c r="C712" s="6" t="s">
        <v>87</v>
      </c>
      <c r="D712" s="6" t="s">
        <v>69</v>
      </c>
      <c r="E712" s="66" t="s">
        <v>336</v>
      </c>
      <c r="F712" s="6"/>
      <c r="G712" s="139">
        <f>G714</f>
        <v>1586.6744100000001</v>
      </c>
      <c r="H712" s="139">
        <f t="shared" ref="H712:I712" si="304">H714</f>
        <v>1586.6744100000001</v>
      </c>
      <c r="I712" s="139">
        <f t="shared" si="304"/>
        <v>1586.6744100000001</v>
      </c>
      <c r="J712" s="122">
        <f t="shared" si="280"/>
        <v>100</v>
      </c>
      <c r="K712" s="122">
        <f t="shared" si="281"/>
        <v>100</v>
      </c>
    </row>
    <row r="713" spans="1:11" s="96" customFormat="1" ht="25.5" x14ac:dyDescent="0.2">
      <c r="A713" s="22" t="s">
        <v>384</v>
      </c>
      <c r="B713" s="4" t="s">
        <v>47</v>
      </c>
      <c r="C713" s="4" t="s">
        <v>87</v>
      </c>
      <c r="D713" s="4" t="s">
        <v>69</v>
      </c>
      <c r="E713" s="61" t="s">
        <v>672</v>
      </c>
      <c r="F713" s="4"/>
      <c r="G713" s="133">
        <f>G714</f>
        <v>1586.6744100000001</v>
      </c>
      <c r="H713" s="133">
        <f t="shared" ref="H713:I713" si="305">H714</f>
        <v>1586.6744100000001</v>
      </c>
      <c r="I713" s="133">
        <f t="shared" si="305"/>
        <v>1586.6744100000001</v>
      </c>
      <c r="J713" s="122">
        <f t="shared" si="280"/>
        <v>100</v>
      </c>
      <c r="K713" s="122">
        <f t="shared" si="281"/>
        <v>100</v>
      </c>
    </row>
    <row r="714" spans="1:11" s="96" customFormat="1" ht="25.5" x14ac:dyDescent="0.2">
      <c r="A714" s="22" t="s">
        <v>174</v>
      </c>
      <c r="B714" s="4" t="s">
        <v>47</v>
      </c>
      <c r="C714" s="4" t="s">
        <v>87</v>
      </c>
      <c r="D714" s="4" t="s">
        <v>69</v>
      </c>
      <c r="E714" s="61" t="s">
        <v>337</v>
      </c>
      <c r="F714" s="4"/>
      <c r="G714" s="133">
        <f>SUM(G715:G717)</f>
        <v>1586.6744100000001</v>
      </c>
      <c r="H714" s="133">
        <f t="shared" ref="H714:I714" si="306">SUM(H715:H717)</f>
        <v>1586.6744100000001</v>
      </c>
      <c r="I714" s="133">
        <f t="shared" si="306"/>
        <v>1586.6744100000001</v>
      </c>
      <c r="J714" s="122">
        <f t="shared" si="280"/>
        <v>100</v>
      </c>
      <c r="K714" s="122">
        <f t="shared" si="281"/>
        <v>100</v>
      </c>
    </row>
    <row r="715" spans="1:11" s="93" customFormat="1" ht="25.5" x14ac:dyDescent="0.2">
      <c r="A715" s="23" t="s">
        <v>440</v>
      </c>
      <c r="B715" s="5" t="s">
        <v>47</v>
      </c>
      <c r="C715" s="5" t="s">
        <v>87</v>
      </c>
      <c r="D715" s="5" t="s">
        <v>69</v>
      </c>
      <c r="E715" s="62" t="s">
        <v>337</v>
      </c>
      <c r="F715" s="5" t="s">
        <v>436</v>
      </c>
      <c r="G715" s="134">
        <v>86.022999999999996</v>
      </c>
      <c r="H715" s="134">
        <v>86.022999999999996</v>
      </c>
      <c r="I715" s="134">
        <v>86.022999999999996</v>
      </c>
      <c r="J715" s="122">
        <f t="shared" si="280"/>
        <v>100</v>
      </c>
      <c r="K715" s="122">
        <f t="shared" si="281"/>
        <v>100</v>
      </c>
    </row>
    <row r="716" spans="1:11" s="93" customFormat="1" ht="25.5" x14ac:dyDescent="0.2">
      <c r="A716" s="23" t="s">
        <v>148</v>
      </c>
      <c r="B716" s="5" t="s">
        <v>47</v>
      </c>
      <c r="C716" s="5" t="s">
        <v>87</v>
      </c>
      <c r="D716" s="5" t="s">
        <v>69</v>
      </c>
      <c r="E716" s="62" t="s">
        <v>337</v>
      </c>
      <c r="F716" s="5" t="s">
        <v>122</v>
      </c>
      <c r="G716" s="134">
        <v>726.39140999999995</v>
      </c>
      <c r="H716" s="134">
        <v>726.39140999999995</v>
      </c>
      <c r="I716" s="134">
        <v>726.39140999999995</v>
      </c>
      <c r="J716" s="122">
        <f t="shared" si="280"/>
        <v>100</v>
      </c>
      <c r="K716" s="122">
        <f t="shared" si="281"/>
        <v>100</v>
      </c>
    </row>
    <row r="717" spans="1:11" s="93" customFormat="1" x14ac:dyDescent="0.2">
      <c r="A717" s="23" t="s">
        <v>511</v>
      </c>
      <c r="B717" s="5" t="s">
        <v>47</v>
      </c>
      <c r="C717" s="5" t="s">
        <v>87</v>
      </c>
      <c r="D717" s="5" t="s">
        <v>69</v>
      </c>
      <c r="E717" s="62" t="s">
        <v>337</v>
      </c>
      <c r="F717" s="5" t="s">
        <v>510</v>
      </c>
      <c r="G717" s="134">
        <v>774.26</v>
      </c>
      <c r="H717" s="134">
        <v>774.26</v>
      </c>
      <c r="I717" s="134">
        <v>774.26</v>
      </c>
      <c r="J717" s="122">
        <f t="shared" si="280"/>
        <v>100</v>
      </c>
      <c r="K717" s="122">
        <f t="shared" si="281"/>
        <v>100</v>
      </c>
    </row>
    <row r="718" spans="1:11" ht="27" x14ac:dyDescent="0.2">
      <c r="A718" s="71" t="s">
        <v>11</v>
      </c>
      <c r="B718" s="6" t="s">
        <v>47</v>
      </c>
      <c r="C718" s="6" t="s">
        <v>87</v>
      </c>
      <c r="D718" s="6" t="s">
        <v>69</v>
      </c>
      <c r="E718" s="66" t="s">
        <v>673</v>
      </c>
      <c r="F718" s="6"/>
      <c r="G718" s="140">
        <f>G720</f>
        <v>4049.9044999999996</v>
      </c>
      <c r="H718" s="140">
        <f t="shared" ref="H718:I718" si="307">H720</f>
        <v>4054.1924999999997</v>
      </c>
      <c r="I718" s="140">
        <f t="shared" si="307"/>
        <v>4054.1924999999997</v>
      </c>
      <c r="J718" s="122">
        <f t="shared" si="280"/>
        <v>100.10587903986379</v>
      </c>
      <c r="K718" s="122">
        <f t="shared" si="281"/>
        <v>100</v>
      </c>
    </row>
    <row r="719" spans="1:11" ht="25.5" x14ac:dyDescent="0.2">
      <c r="A719" s="22" t="s">
        <v>385</v>
      </c>
      <c r="B719" s="4" t="s">
        <v>47</v>
      </c>
      <c r="C719" s="4" t="s">
        <v>87</v>
      </c>
      <c r="D719" s="4" t="s">
        <v>69</v>
      </c>
      <c r="E719" s="61" t="s">
        <v>338</v>
      </c>
      <c r="F719" s="4"/>
      <c r="G719" s="135">
        <f>G720</f>
        <v>4049.9044999999996</v>
      </c>
      <c r="H719" s="135">
        <f t="shared" ref="H719:I719" si="308">H720</f>
        <v>4054.1924999999997</v>
      </c>
      <c r="I719" s="135">
        <f t="shared" si="308"/>
        <v>4054.1924999999997</v>
      </c>
      <c r="J719" s="122">
        <f t="shared" si="280"/>
        <v>100.10587903986379</v>
      </c>
      <c r="K719" s="122">
        <f t="shared" si="281"/>
        <v>100</v>
      </c>
    </row>
    <row r="720" spans="1:11" ht="25.5" x14ac:dyDescent="0.2">
      <c r="A720" s="14" t="s">
        <v>386</v>
      </c>
      <c r="B720" s="4" t="s">
        <v>47</v>
      </c>
      <c r="C720" s="4" t="s">
        <v>87</v>
      </c>
      <c r="D720" s="4" t="s">
        <v>69</v>
      </c>
      <c r="E720" s="61" t="s">
        <v>339</v>
      </c>
      <c r="F720" s="4"/>
      <c r="G720" s="135">
        <f>SUM(G721:G722)</f>
        <v>4049.9044999999996</v>
      </c>
      <c r="H720" s="135">
        <f t="shared" ref="H720:I720" si="309">SUM(H721:H722)</f>
        <v>4054.1924999999997</v>
      </c>
      <c r="I720" s="135">
        <f t="shared" si="309"/>
        <v>4054.1924999999997</v>
      </c>
      <c r="J720" s="122">
        <f t="shared" si="280"/>
        <v>100.10587903986379</v>
      </c>
      <c r="K720" s="122">
        <f t="shared" si="281"/>
        <v>100</v>
      </c>
    </row>
    <row r="721" spans="1:11" x14ac:dyDescent="0.2">
      <c r="A721" s="23" t="s">
        <v>280</v>
      </c>
      <c r="B721" s="5" t="s">
        <v>47</v>
      </c>
      <c r="C721" s="5" t="s">
        <v>87</v>
      </c>
      <c r="D721" s="5" t="s">
        <v>69</v>
      </c>
      <c r="E721" s="62" t="s">
        <v>339</v>
      </c>
      <c r="F721" s="5" t="s">
        <v>150</v>
      </c>
      <c r="G721" s="134">
        <v>3113.6108899999999</v>
      </c>
      <c r="H721" s="134">
        <v>3117.9029999999998</v>
      </c>
      <c r="I721" s="134">
        <v>3117.9029999999998</v>
      </c>
      <c r="J721" s="122">
        <f t="shared" ref="J721:J784" si="310">I721/G721*100</f>
        <v>100.13784991611459</v>
      </c>
      <c r="K721" s="122">
        <f t="shared" ref="K721:K784" si="311">I721/H721*100</f>
        <v>100</v>
      </c>
    </row>
    <row r="722" spans="1:11" ht="38.25" x14ac:dyDescent="0.2">
      <c r="A722" s="23" t="s">
        <v>281</v>
      </c>
      <c r="B722" s="5" t="s">
        <v>47</v>
      </c>
      <c r="C722" s="5" t="s">
        <v>87</v>
      </c>
      <c r="D722" s="5" t="s">
        <v>69</v>
      </c>
      <c r="E722" s="62" t="s">
        <v>339</v>
      </c>
      <c r="F722" s="5" t="s">
        <v>205</v>
      </c>
      <c r="G722" s="134">
        <v>936.29360999999994</v>
      </c>
      <c r="H722" s="134">
        <v>936.28949999999998</v>
      </c>
      <c r="I722" s="134">
        <v>936.28949999999998</v>
      </c>
      <c r="J722" s="122">
        <f t="shared" si="310"/>
        <v>99.999561035132984</v>
      </c>
      <c r="K722" s="122">
        <f t="shared" si="311"/>
        <v>100</v>
      </c>
    </row>
    <row r="723" spans="1:11" x14ac:dyDescent="0.2">
      <c r="A723" s="105" t="s">
        <v>163</v>
      </c>
      <c r="B723" s="10" t="s">
        <v>47</v>
      </c>
      <c r="C723" s="10" t="s">
        <v>87</v>
      </c>
      <c r="D723" s="10" t="s">
        <v>69</v>
      </c>
      <c r="E723" s="106" t="s">
        <v>186</v>
      </c>
      <c r="F723" s="10"/>
      <c r="G723" s="136">
        <f>G724</f>
        <v>40</v>
      </c>
      <c r="H723" s="136">
        <f t="shared" ref="H723:I724" si="312">H724</f>
        <v>40</v>
      </c>
      <c r="I723" s="136">
        <f t="shared" si="312"/>
        <v>40</v>
      </c>
      <c r="J723" s="122">
        <f t="shared" si="310"/>
        <v>100</v>
      </c>
      <c r="K723" s="122">
        <f t="shared" si="311"/>
        <v>100</v>
      </c>
    </row>
    <row r="724" spans="1:11" x14ac:dyDescent="0.2">
      <c r="A724" s="20" t="s">
        <v>93</v>
      </c>
      <c r="B724" s="4" t="s">
        <v>47</v>
      </c>
      <c r="C724" s="4" t="s">
        <v>87</v>
      </c>
      <c r="D724" s="4" t="s">
        <v>69</v>
      </c>
      <c r="E724" s="61" t="s">
        <v>198</v>
      </c>
      <c r="F724" s="4"/>
      <c r="G724" s="135">
        <f>G725</f>
        <v>40</v>
      </c>
      <c r="H724" s="135">
        <f t="shared" si="312"/>
        <v>40</v>
      </c>
      <c r="I724" s="135">
        <f t="shared" si="312"/>
        <v>40</v>
      </c>
      <c r="J724" s="122">
        <f t="shared" si="310"/>
        <v>100</v>
      </c>
      <c r="K724" s="122">
        <f t="shared" si="311"/>
        <v>100</v>
      </c>
    </row>
    <row r="725" spans="1:11" ht="38.25" x14ac:dyDescent="0.2">
      <c r="A725" s="23" t="s">
        <v>481</v>
      </c>
      <c r="B725" s="5" t="s">
        <v>47</v>
      </c>
      <c r="C725" s="5" t="s">
        <v>87</v>
      </c>
      <c r="D725" s="5" t="s">
        <v>69</v>
      </c>
      <c r="E725" s="62" t="s">
        <v>198</v>
      </c>
      <c r="F725" s="5" t="s">
        <v>482</v>
      </c>
      <c r="G725" s="134">
        <v>40</v>
      </c>
      <c r="H725" s="134">
        <v>40</v>
      </c>
      <c r="I725" s="134">
        <v>40</v>
      </c>
      <c r="J725" s="122">
        <f t="shared" si="310"/>
        <v>100</v>
      </c>
      <c r="K725" s="122">
        <f t="shared" si="311"/>
        <v>100</v>
      </c>
    </row>
    <row r="726" spans="1:11" x14ac:dyDescent="0.2">
      <c r="A726" s="21" t="s">
        <v>55</v>
      </c>
      <c r="B726" s="7" t="s">
        <v>47</v>
      </c>
      <c r="C726" s="7" t="s">
        <v>87</v>
      </c>
      <c r="D726" s="7" t="s">
        <v>82</v>
      </c>
      <c r="E726" s="7"/>
      <c r="F726" s="7"/>
      <c r="G726" s="131">
        <f>G727</f>
        <v>57897.720719999998</v>
      </c>
      <c r="H726" s="131">
        <f t="shared" ref="H726:I728" si="313">H727</f>
        <v>57897.720719999998</v>
      </c>
      <c r="I726" s="131">
        <f t="shared" si="313"/>
        <v>57897.720719999998</v>
      </c>
      <c r="J726" s="122">
        <f t="shared" si="310"/>
        <v>100</v>
      </c>
      <c r="K726" s="122">
        <f t="shared" si="311"/>
        <v>100</v>
      </c>
    </row>
    <row r="727" spans="1:11" ht="38.25" x14ac:dyDescent="0.2">
      <c r="A727" s="16" t="s">
        <v>598</v>
      </c>
      <c r="B727" s="10" t="s">
        <v>47</v>
      </c>
      <c r="C727" s="10" t="s">
        <v>87</v>
      </c>
      <c r="D727" s="10" t="s">
        <v>82</v>
      </c>
      <c r="E727" s="10" t="s">
        <v>242</v>
      </c>
      <c r="F727" s="10"/>
      <c r="G727" s="132">
        <f>G728</f>
        <v>57897.720719999998</v>
      </c>
      <c r="H727" s="132">
        <f t="shared" si="313"/>
        <v>57897.720719999998</v>
      </c>
      <c r="I727" s="132">
        <f t="shared" si="313"/>
        <v>57897.720719999998</v>
      </c>
      <c r="J727" s="122">
        <f t="shared" si="310"/>
        <v>100</v>
      </c>
      <c r="K727" s="122">
        <f t="shared" si="311"/>
        <v>100</v>
      </c>
    </row>
    <row r="728" spans="1:11" ht="13.5" x14ac:dyDescent="0.2">
      <c r="A728" s="30" t="s">
        <v>9</v>
      </c>
      <c r="B728" s="6" t="s">
        <v>47</v>
      </c>
      <c r="C728" s="6" t="s">
        <v>87</v>
      </c>
      <c r="D728" s="6" t="s">
        <v>82</v>
      </c>
      <c r="E728" s="6" t="s">
        <v>352</v>
      </c>
      <c r="F728" s="6"/>
      <c r="G728" s="139">
        <f>G729</f>
        <v>57897.720719999998</v>
      </c>
      <c r="H728" s="139">
        <f t="shared" si="313"/>
        <v>57897.720719999998</v>
      </c>
      <c r="I728" s="139">
        <f t="shared" si="313"/>
        <v>57897.720719999998</v>
      </c>
      <c r="J728" s="122">
        <f t="shared" si="310"/>
        <v>100</v>
      </c>
      <c r="K728" s="122">
        <f t="shared" si="311"/>
        <v>100</v>
      </c>
    </row>
    <row r="729" spans="1:11" ht="25.5" x14ac:dyDescent="0.2">
      <c r="A729" s="22" t="s">
        <v>340</v>
      </c>
      <c r="B729" s="4" t="s">
        <v>47</v>
      </c>
      <c r="C729" s="4" t="s">
        <v>87</v>
      </c>
      <c r="D729" s="4" t="s">
        <v>82</v>
      </c>
      <c r="E729" s="4" t="s">
        <v>341</v>
      </c>
      <c r="F729" s="4"/>
      <c r="G729" s="133">
        <f>G730+G737+G735+G741+G743+G733+G739</f>
        <v>57897.720719999998</v>
      </c>
      <c r="H729" s="133">
        <f t="shared" ref="H729:I729" si="314">H730+H737+H735+H741+H743+H733+H739</f>
        <v>57897.720719999998</v>
      </c>
      <c r="I729" s="133">
        <f t="shared" si="314"/>
        <v>57897.720719999998</v>
      </c>
      <c r="J729" s="122">
        <f t="shared" si="310"/>
        <v>100</v>
      </c>
      <c r="K729" s="122">
        <f t="shared" si="311"/>
        <v>100</v>
      </c>
    </row>
    <row r="730" spans="1:11" ht="25.5" x14ac:dyDescent="0.2">
      <c r="A730" s="22" t="s">
        <v>353</v>
      </c>
      <c r="B730" s="4" t="s">
        <v>47</v>
      </c>
      <c r="C730" s="4" t="s">
        <v>87</v>
      </c>
      <c r="D730" s="4" t="s">
        <v>82</v>
      </c>
      <c r="E730" s="4" t="s">
        <v>342</v>
      </c>
      <c r="F730" s="4"/>
      <c r="G730" s="133">
        <f>G731+G732</f>
        <v>22561.188109999999</v>
      </c>
      <c r="H730" s="133">
        <f t="shared" ref="H730:I730" si="315">H731+H732</f>
        <v>22561.188109999999</v>
      </c>
      <c r="I730" s="133">
        <f t="shared" si="315"/>
        <v>22561.188109999999</v>
      </c>
      <c r="J730" s="122">
        <f t="shared" si="310"/>
        <v>100</v>
      </c>
      <c r="K730" s="122">
        <f t="shared" si="311"/>
        <v>100</v>
      </c>
    </row>
    <row r="731" spans="1:11" ht="51" x14ac:dyDescent="0.2">
      <c r="A731" s="24" t="s">
        <v>130</v>
      </c>
      <c r="B731" s="5" t="s">
        <v>47</v>
      </c>
      <c r="C731" s="5" t="s">
        <v>87</v>
      </c>
      <c r="D731" s="5" t="s">
        <v>82</v>
      </c>
      <c r="E731" s="5" t="s">
        <v>342</v>
      </c>
      <c r="F731" s="5" t="s">
        <v>136</v>
      </c>
      <c r="G731" s="134">
        <v>21404.519319999999</v>
      </c>
      <c r="H731" s="134">
        <v>21404.519319999999</v>
      </c>
      <c r="I731" s="134">
        <v>21404.519319999999</v>
      </c>
      <c r="J731" s="122">
        <f t="shared" si="310"/>
        <v>100</v>
      </c>
      <c r="K731" s="122">
        <f t="shared" si="311"/>
        <v>100</v>
      </c>
    </row>
    <row r="732" spans="1:11" x14ac:dyDescent="0.2">
      <c r="A732" s="13" t="s">
        <v>132</v>
      </c>
      <c r="B732" s="5" t="s">
        <v>47</v>
      </c>
      <c r="C732" s="5" t="s">
        <v>87</v>
      </c>
      <c r="D732" s="5" t="s">
        <v>82</v>
      </c>
      <c r="E732" s="5" t="s">
        <v>342</v>
      </c>
      <c r="F732" s="5" t="s">
        <v>133</v>
      </c>
      <c r="G732" s="134">
        <v>1156.6687899999999</v>
      </c>
      <c r="H732" s="134">
        <v>1156.6687899999999</v>
      </c>
      <c r="I732" s="134">
        <v>1156.6687899999999</v>
      </c>
      <c r="J732" s="122">
        <f t="shared" si="310"/>
        <v>100</v>
      </c>
      <c r="K732" s="122">
        <f t="shared" si="311"/>
        <v>100</v>
      </c>
    </row>
    <row r="733" spans="1:11" ht="63.75" x14ac:dyDescent="0.2">
      <c r="A733" s="29" t="s">
        <v>175</v>
      </c>
      <c r="B733" s="4" t="s">
        <v>47</v>
      </c>
      <c r="C733" s="4" t="s">
        <v>87</v>
      </c>
      <c r="D733" s="4" t="s">
        <v>82</v>
      </c>
      <c r="E733" s="4" t="s">
        <v>542</v>
      </c>
      <c r="F733" s="4"/>
      <c r="G733" s="135">
        <f>G734</f>
        <v>177.98</v>
      </c>
      <c r="H733" s="135">
        <f t="shared" ref="H733:I733" si="316">H734</f>
        <v>177.98</v>
      </c>
      <c r="I733" s="135">
        <f t="shared" si="316"/>
        <v>177.98</v>
      </c>
      <c r="J733" s="122">
        <f t="shared" si="310"/>
        <v>100</v>
      </c>
      <c r="K733" s="122">
        <f t="shared" si="311"/>
        <v>100</v>
      </c>
    </row>
    <row r="734" spans="1:11" x14ac:dyDescent="0.2">
      <c r="A734" s="24" t="s">
        <v>402</v>
      </c>
      <c r="B734" s="5" t="s">
        <v>47</v>
      </c>
      <c r="C734" s="5" t="s">
        <v>87</v>
      </c>
      <c r="D734" s="5" t="s">
        <v>82</v>
      </c>
      <c r="E734" s="5" t="s">
        <v>542</v>
      </c>
      <c r="F734" s="5" t="s">
        <v>144</v>
      </c>
      <c r="G734" s="134">
        <v>177.98</v>
      </c>
      <c r="H734" s="134">
        <v>177.98</v>
      </c>
      <c r="I734" s="134">
        <v>177.98</v>
      </c>
      <c r="J734" s="122">
        <f t="shared" si="310"/>
        <v>100</v>
      </c>
      <c r="K734" s="122">
        <f t="shared" si="311"/>
        <v>100</v>
      </c>
    </row>
    <row r="735" spans="1:11" ht="25.5" x14ac:dyDescent="0.2">
      <c r="A735" s="22" t="s">
        <v>498</v>
      </c>
      <c r="B735" s="4" t="s">
        <v>47</v>
      </c>
      <c r="C735" s="4" t="s">
        <v>87</v>
      </c>
      <c r="D735" s="4" t="s">
        <v>82</v>
      </c>
      <c r="E735" s="4" t="s">
        <v>512</v>
      </c>
      <c r="F735" s="4"/>
      <c r="G735" s="135">
        <f>G736</f>
        <v>7000</v>
      </c>
      <c r="H735" s="135">
        <f t="shared" ref="H735:I735" si="317">H736</f>
        <v>7000</v>
      </c>
      <c r="I735" s="135">
        <f t="shared" si="317"/>
        <v>7000</v>
      </c>
      <c r="J735" s="122">
        <f t="shared" si="310"/>
        <v>100</v>
      </c>
      <c r="K735" s="122">
        <f t="shared" si="311"/>
        <v>100</v>
      </c>
    </row>
    <row r="736" spans="1:11" s="39" customFormat="1" ht="51" x14ac:dyDescent="0.2">
      <c r="A736" s="24" t="s">
        <v>130</v>
      </c>
      <c r="B736" s="5" t="s">
        <v>47</v>
      </c>
      <c r="C736" s="5" t="s">
        <v>87</v>
      </c>
      <c r="D736" s="5" t="s">
        <v>82</v>
      </c>
      <c r="E736" s="5" t="s">
        <v>512</v>
      </c>
      <c r="F736" s="5" t="s">
        <v>136</v>
      </c>
      <c r="G736" s="134">
        <v>7000</v>
      </c>
      <c r="H736" s="134">
        <v>7000</v>
      </c>
      <c r="I736" s="134">
        <v>7000</v>
      </c>
      <c r="J736" s="122">
        <f t="shared" si="310"/>
        <v>100</v>
      </c>
      <c r="K736" s="122">
        <f t="shared" si="311"/>
        <v>100</v>
      </c>
    </row>
    <row r="737" spans="1:11" ht="25.5" x14ac:dyDescent="0.2">
      <c r="A737" s="22" t="s">
        <v>420</v>
      </c>
      <c r="B737" s="4" t="s">
        <v>47</v>
      </c>
      <c r="C737" s="4" t="s">
        <v>87</v>
      </c>
      <c r="D737" s="4" t="s">
        <v>82</v>
      </c>
      <c r="E737" s="4" t="s">
        <v>358</v>
      </c>
      <c r="F737" s="4"/>
      <c r="G737" s="135">
        <f>G738</f>
        <v>13938.01</v>
      </c>
      <c r="H737" s="135">
        <f t="shared" ref="H737:I737" si="318">H738</f>
        <v>13938.01</v>
      </c>
      <c r="I737" s="135">
        <f t="shared" si="318"/>
        <v>13938.01</v>
      </c>
      <c r="J737" s="122">
        <f t="shared" si="310"/>
        <v>100</v>
      </c>
      <c r="K737" s="122">
        <f t="shared" si="311"/>
        <v>100</v>
      </c>
    </row>
    <row r="738" spans="1:11" ht="51" x14ac:dyDescent="0.2">
      <c r="A738" s="24" t="s">
        <v>130</v>
      </c>
      <c r="B738" s="5" t="s">
        <v>47</v>
      </c>
      <c r="C738" s="5" t="s">
        <v>87</v>
      </c>
      <c r="D738" s="5" t="s">
        <v>82</v>
      </c>
      <c r="E738" s="5" t="s">
        <v>358</v>
      </c>
      <c r="F738" s="5" t="s">
        <v>136</v>
      </c>
      <c r="G738" s="134">
        <v>13938.01</v>
      </c>
      <c r="H738" s="134">
        <v>13938.01</v>
      </c>
      <c r="I738" s="134">
        <v>13938.01</v>
      </c>
      <c r="J738" s="122">
        <f t="shared" si="310"/>
        <v>100</v>
      </c>
      <c r="K738" s="122">
        <f t="shared" si="311"/>
        <v>100</v>
      </c>
    </row>
    <row r="739" spans="1:11" ht="51" x14ac:dyDescent="0.2">
      <c r="A739" s="15" t="s">
        <v>553</v>
      </c>
      <c r="B739" s="5" t="s">
        <v>47</v>
      </c>
      <c r="C739" s="4" t="s">
        <v>87</v>
      </c>
      <c r="D739" s="4" t="s">
        <v>82</v>
      </c>
      <c r="E739" s="4" t="s">
        <v>572</v>
      </c>
      <c r="F739" s="5"/>
      <c r="G739" s="135">
        <f>G740</f>
        <v>13308.25231</v>
      </c>
      <c r="H739" s="135">
        <f t="shared" ref="H739:I739" si="319">H740</f>
        <v>13308.25231</v>
      </c>
      <c r="I739" s="135">
        <f t="shared" si="319"/>
        <v>13308.25231</v>
      </c>
      <c r="J739" s="122">
        <f t="shared" si="310"/>
        <v>100</v>
      </c>
      <c r="K739" s="122">
        <f t="shared" si="311"/>
        <v>100</v>
      </c>
    </row>
    <row r="740" spans="1:11" ht="51" x14ac:dyDescent="0.2">
      <c r="A740" s="24" t="s">
        <v>130</v>
      </c>
      <c r="B740" s="5" t="s">
        <v>47</v>
      </c>
      <c r="C740" s="5" t="s">
        <v>87</v>
      </c>
      <c r="D740" s="5" t="s">
        <v>82</v>
      </c>
      <c r="E740" s="5" t="s">
        <v>572</v>
      </c>
      <c r="F740" s="5" t="s">
        <v>136</v>
      </c>
      <c r="G740" s="134">
        <v>13308.25231</v>
      </c>
      <c r="H740" s="134">
        <v>13308.25231</v>
      </c>
      <c r="I740" s="134">
        <v>13308.25231</v>
      </c>
      <c r="J740" s="122">
        <f t="shared" si="310"/>
        <v>100</v>
      </c>
      <c r="K740" s="122">
        <f t="shared" si="311"/>
        <v>100</v>
      </c>
    </row>
    <row r="741" spans="1:11" ht="38.25" x14ac:dyDescent="0.2">
      <c r="A741" s="22" t="s">
        <v>544</v>
      </c>
      <c r="B741" s="4" t="s">
        <v>47</v>
      </c>
      <c r="C741" s="4" t="s">
        <v>87</v>
      </c>
      <c r="D741" s="4" t="s">
        <v>82</v>
      </c>
      <c r="E741" s="4" t="s">
        <v>543</v>
      </c>
      <c r="F741" s="4"/>
      <c r="G741" s="135">
        <f>G742</f>
        <v>230.34064000000001</v>
      </c>
      <c r="H741" s="135">
        <f t="shared" ref="H741:I741" si="320">H742</f>
        <v>230.34064000000001</v>
      </c>
      <c r="I741" s="135">
        <f t="shared" si="320"/>
        <v>230.34064000000001</v>
      </c>
      <c r="J741" s="122">
        <f t="shared" si="310"/>
        <v>100</v>
      </c>
      <c r="K741" s="122">
        <f t="shared" si="311"/>
        <v>100</v>
      </c>
    </row>
    <row r="742" spans="1:11" x14ac:dyDescent="0.2">
      <c r="A742" s="24" t="s">
        <v>504</v>
      </c>
      <c r="B742" s="5" t="s">
        <v>47</v>
      </c>
      <c r="C742" s="5" t="s">
        <v>87</v>
      </c>
      <c r="D742" s="5" t="s">
        <v>82</v>
      </c>
      <c r="E742" s="5" t="s">
        <v>543</v>
      </c>
      <c r="F742" s="5" t="s">
        <v>133</v>
      </c>
      <c r="G742" s="134">
        <v>230.34064000000001</v>
      </c>
      <c r="H742" s="134">
        <v>230.34064000000001</v>
      </c>
      <c r="I742" s="134">
        <v>230.34064000000001</v>
      </c>
      <c r="J742" s="122">
        <f t="shared" si="310"/>
        <v>100</v>
      </c>
      <c r="K742" s="122">
        <f t="shared" si="311"/>
        <v>100</v>
      </c>
    </row>
    <row r="743" spans="1:11" ht="76.5" x14ac:dyDescent="0.2">
      <c r="A743" s="22" t="s">
        <v>546</v>
      </c>
      <c r="B743" s="4" t="s">
        <v>47</v>
      </c>
      <c r="C743" s="4" t="s">
        <v>87</v>
      </c>
      <c r="D743" s="4" t="s">
        <v>82</v>
      </c>
      <c r="E743" s="4" t="s">
        <v>545</v>
      </c>
      <c r="F743" s="4"/>
      <c r="G743" s="135">
        <f>G744</f>
        <v>681.94965999999999</v>
      </c>
      <c r="H743" s="135">
        <f t="shared" ref="H743:I743" si="321">H744</f>
        <v>681.94965999999999</v>
      </c>
      <c r="I743" s="135">
        <f t="shared" si="321"/>
        <v>681.94965999999999</v>
      </c>
      <c r="J743" s="122">
        <f t="shared" si="310"/>
        <v>100</v>
      </c>
      <c r="K743" s="122">
        <f t="shared" si="311"/>
        <v>100</v>
      </c>
    </row>
    <row r="744" spans="1:11" x14ac:dyDescent="0.2">
      <c r="A744" s="24" t="s">
        <v>504</v>
      </c>
      <c r="B744" s="5" t="s">
        <v>47</v>
      </c>
      <c r="C744" s="5" t="s">
        <v>87</v>
      </c>
      <c r="D744" s="5" t="s">
        <v>82</v>
      </c>
      <c r="E744" s="5" t="s">
        <v>545</v>
      </c>
      <c r="F744" s="5" t="s">
        <v>133</v>
      </c>
      <c r="G744" s="134">
        <v>681.94965999999999</v>
      </c>
      <c r="H744" s="134">
        <v>681.94965999999999</v>
      </c>
      <c r="I744" s="134">
        <v>681.94965999999999</v>
      </c>
      <c r="J744" s="122">
        <f t="shared" si="310"/>
        <v>100</v>
      </c>
      <c r="K744" s="122">
        <f t="shared" si="311"/>
        <v>100</v>
      </c>
    </row>
    <row r="745" spans="1:11" x14ac:dyDescent="0.2">
      <c r="A745" s="21" t="s">
        <v>54</v>
      </c>
      <c r="B745" s="7" t="s">
        <v>47</v>
      </c>
      <c r="C745" s="7" t="s">
        <v>87</v>
      </c>
      <c r="D745" s="7" t="s">
        <v>72</v>
      </c>
      <c r="E745" s="7"/>
      <c r="F745" s="7"/>
      <c r="G745" s="131">
        <f>G746+G762</f>
        <v>5984.7103799999995</v>
      </c>
      <c r="H745" s="131">
        <f t="shared" ref="H745:I745" si="322">H746+H762</f>
        <v>6074.8912</v>
      </c>
      <c r="I745" s="131">
        <f t="shared" si="322"/>
        <v>6074.8912</v>
      </c>
      <c r="J745" s="122">
        <f t="shared" si="310"/>
        <v>101.5068535363277</v>
      </c>
      <c r="K745" s="122">
        <f t="shared" si="311"/>
        <v>100</v>
      </c>
    </row>
    <row r="746" spans="1:11" ht="38.25" x14ac:dyDescent="0.2">
      <c r="A746" s="16" t="s">
        <v>598</v>
      </c>
      <c r="B746" s="10" t="s">
        <v>47</v>
      </c>
      <c r="C746" s="10" t="s">
        <v>87</v>
      </c>
      <c r="D746" s="10" t="s">
        <v>72</v>
      </c>
      <c r="E746" s="10" t="s">
        <v>242</v>
      </c>
      <c r="F746" s="10"/>
      <c r="G746" s="132">
        <f>G747</f>
        <v>5929.8741799999998</v>
      </c>
      <c r="H746" s="132">
        <f t="shared" ref="H746:I747" si="323">H747</f>
        <v>6020.0550000000003</v>
      </c>
      <c r="I746" s="132">
        <f t="shared" si="323"/>
        <v>6020.0550000000003</v>
      </c>
      <c r="J746" s="122">
        <f t="shared" si="310"/>
        <v>101.52078808525411</v>
      </c>
      <c r="K746" s="122">
        <f t="shared" si="311"/>
        <v>100</v>
      </c>
    </row>
    <row r="747" spans="1:11" ht="27" x14ac:dyDescent="0.2">
      <c r="A747" s="30" t="s">
        <v>10</v>
      </c>
      <c r="B747" s="6" t="s">
        <v>47</v>
      </c>
      <c r="C747" s="6" t="s">
        <v>87</v>
      </c>
      <c r="D747" s="6" t="s">
        <v>72</v>
      </c>
      <c r="E747" s="6" t="s">
        <v>354</v>
      </c>
      <c r="F747" s="6"/>
      <c r="G747" s="139">
        <f>G748</f>
        <v>5929.8741799999998</v>
      </c>
      <c r="H747" s="139">
        <f t="shared" si="323"/>
        <v>6020.0550000000003</v>
      </c>
      <c r="I747" s="139">
        <f t="shared" si="323"/>
        <v>6020.0550000000003</v>
      </c>
      <c r="J747" s="122">
        <f t="shared" si="310"/>
        <v>101.52078808525411</v>
      </c>
      <c r="K747" s="122">
        <f t="shared" si="311"/>
        <v>100</v>
      </c>
    </row>
    <row r="748" spans="1:11" s="39" customFormat="1" ht="38.25" x14ac:dyDescent="0.2">
      <c r="A748" s="29" t="s">
        <v>383</v>
      </c>
      <c r="B748" s="4" t="s">
        <v>47</v>
      </c>
      <c r="C748" s="4" t="s">
        <v>87</v>
      </c>
      <c r="D748" s="4" t="s">
        <v>72</v>
      </c>
      <c r="E748" s="4" t="s">
        <v>389</v>
      </c>
      <c r="F748" s="4"/>
      <c r="G748" s="133">
        <f>G749+G752+G758</f>
        <v>5929.8741799999998</v>
      </c>
      <c r="H748" s="133">
        <f t="shared" ref="H748:I748" si="324">H749+H752+H758</f>
        <v>6020.0550000000003</v>
      </c>
      <c r="I748" s="133">
        <f t="shared" si="324"/>
        <v>6020.0550000000003</v>
      </c>
      <c r="J748" s="122">
        <f t="shared" si="310"/>
        <v>101.52078808525411</v>
      </c>
      <c r="K748" s="122">
        <f t="shared" si="311"/>
        <v>100</v>
      </c>
    </row>
    <row r="749" spans="1:11" ht="25.5" x14ac:dyDescent="0.2">
      <c r="A749" s="22" t="s">
        <v>146</v>
      </c>
      <c r="B749" s="4" t="s">
        <v>47</v>
      </c>
      <c r="C749" s="4" t="s">
        <v>87</v>
      </c>
      <c r="D749" s="4" t="s">
        <v>72</v>
      </c>
      <c r="E749" s="4" t="s">
        <v>344</v>
      </c>
      <c r="F749" s="4"/>
      <c r="G749" s="133">
        <f>SUM(G750:G751)</f>
        <v>884.48179000000005</v>
      </c>
      <c r="H749" s="133">
        <f t="shared" ref="H749:I749" si="325">SUM(H750:H751)</f>
        <v>884.48179000000005</v>
      </c>
      <c r="I749" s="133">
        <f t="shared" si="325"/>
        <v>884.48179000000005</v>
      </c>
      <c r="J749" s="122">
        <f t="shared" si="310"/>
        <v>100</v>
      </c>
      <c r="K749" s="122">
        <f t="shared" si="311"/>
        <v>100</v>
      </c>
    </row>
    <row r="750" spans="1:11" ht="25.5" x14ac:dyDescent="0.2">
      <c r="A750" s="13" t="s">
        <v>184</v>
      </c>
      <c r="B750" s="5" t="s">
        <v>47</v>
      </c>
      <c r="C750" s="5" t="s">
        <v>87</v>
      </c>
      <c r="D750" s="5" t="s">
        <v>72</v>
      </c>
      <c r="E750" s="5" t="s">
        <v>344</v>
      </c>
      <c r="F750" s="5" t="s">
        <v>118</v>
      </c>
      <c r="G750" s="134">
        <v>687.68178999999998</v>
      </c>
      <c r="H750" s="134">
        <v>687.68178999999998</v>
      </c>
      <c r="I750" s="134">
        <v>687.68178999999998</v>
      </c>
      <c r="J750" s="122">
        <f t="shared" si="310"/>
        <v>100</v>
      </c>
      <c r="K750" s="122">
        <f t="shared" si="311"/>
        <v>100</v>
      </c>
    </row>
    <row r="751" spans="1:11" ht="38.25" x14ac:dyDescent="0.2">
      <c r="A751" s="13" t="s">
        <v>185</v>
      </c>
      <c r="B751" s="5" t="s">
        <v>47</v>
      </c>
      <c r="C751" s="5" t="s">
        <v>87</v>
      </c>
      <c r="D751" s="5" t="s">
        <v>72</v>
      </c>
      <c r="E751" s="5" t="s">
        <v>344</v>
      </c>
      <c r="F751" s="5" t="s">
        <v>178</v>
      </c>
      <c r="G751" s="134">
        <v>196.8</v>
      </c>
      <c r="H751" s="134">
        <v>196.8</v>
      </c>
      <c r="I751" s="134">
        <v>196.8</v>
      </c>
      <c r="J751" s="122">
        <f t="shared" si="310"/>
        <v>100</v>
      </c>
      <c r="K751" s="122">
        <f t="shared" si="311"/>
        <v>100</v>
      </c>
    </row>
    <row r="752" spans="1:11" s="57" customFormat="1" ht="25.5" x14ac:dyDescent="0.25">
      <c r="A752" s="28" t="s">
        <v>53</v>
      </c>
      <c r="B752" s="4" t="s">
        <v>47</v>
      </c>
      <c r="C752" s="4" t="s">
        <v>87</v>
      </c>
      <c r="D752" s="4" t="s">
        <v>72</v>
      </c>
      <c r="E752" s="4" t="s">
        <v>345</v>
      </c>
      <c r="F752" s="4"/>
      <c r="G752" s="135">
        <f>SUM(G753:G757)</f>
        <v>3120.1438699999999</v>
      </c>
      <c r="H752" s="135">
        <f t="shared" ref="H752:I752" si="326">SUM(H753:H757)</f>
        <v>3210.3246899999999</v>
      </c>
      <c r="I752" s="135">
        <f t="shared" si="326"/>
        <v>3210.3246899999999</v>
      </c>
      <c r="J752" s="122">
        <f t="shared" si="310"/>
        <v>102.8902776204355</v>
      </c>
      <c r="K752" s="122">
        <f t="shared" si="311"/>
        <v>100</v>
      </c>
    </row>
    <row r="753" spans="1:11" s="57" customFormat="1" ht="13.5" x14ac:dyDescent="0.25">
      <c r="A753" s="36" t="s">
        <v>279</v>
      </c>
      <c r="B753" s="5" t="s">
        <v>47</v>
      </c>
      <c r="C753" s="5" t="s">
        <v>87</v>
      </c>
      <c r="D753" s="5" t="s">
        <v>72</v>
      </c>
      <c r="E753" s="5" t="s">
        <v>345</v>
      </c>
      <c r="F753" s="5" t="s">
        <v>150</v>
      </c>
      <c r="G753" s="134">
        <v>1967.6381200000001</v>
      </c>
      <c r="H753" s="134">
        <v>2037.6381200000001</v>
      </c>
      <c r="I753" s="134">
        <v>2037.6381200000001</v>
      </c>
      <c r="J753" s="122">
        <f t="shared" si="310"/>
        <v>103.55756474163044</v>
      </c>
      <c r="K753" s="122">
        <f t="shared" si="311"/>
        <v>100</v>
      </c>
    </row>
    <row r="754" spans="1:11" s="57" customFormat="1" ht="38.25" x14ac:dyDescent="0.25">
      <c r="A754" s="13" t="s">
        <v>281</v>
      </c>
      <c r="B754" s="5" t="s">
        <v>47</v>
      </c>
      <c r="C754" s="5" t="s">
        <v>87</v>
      </c>
      <c r="D754" s="5" t="s">
        <v>72</v>
      </c>
      <c r="E754" s="5" t="s">
        <v>345</v>
      </c>
      <c r="F754" s="5" t="s">
        <v>205</v>
      </c>
      <c r="G754" s="134">
        <v>632.33857</v>
      </c>
      <c r="H754" s="134">
        <v>653.47856999999999</v>
      </c>
      <c r="I754" s="134">
        <v>653.47856999999999</v>
      </c>
      <c r="J754" s="122">
        <f t="shared" si="310"/>
        <v>103.34314574548252</v>
      </c>
      <c r="K754" s="122">
        <f t="shared" si="311"/>
        <v>100</v>
      </c>
    </row>
    <row r="755" spans="1:11" s="57" customFormat="1" ht="25.5" x14ac:dyDescent="0.25">
      <c r="A755" s="13" t="s">
        <v>119</v>
      </c>
      <c r="B755" s="5" t="s">
        <v>47</v>
      </c>
      <c r="C755" s="5" t="s">
        <v>87</v>
      </c>
      <c r="D755" s="5" t="s">
        <v>72</v>
      </c>
      <c r="E755" s="5" t="s">
        <v>345</v>
      </c>
      <c r="F755" s="5" t="s">
        <v>120</v>
      </c>
      <c r="G755" s="134">
        <v>89.263999999999996</v>
      </c>
      <c r="H755" s="134">
        <v>89.263999999999996</v>
      </c>
      <c r="I755" s="134">
        <v>89.263999999999996</v>
      </c>
      <c r="J755" s="122">
        <f t="shared" si="310"/>
        <v>100</v>
      </c>
      <c r="K755" s="122">
        <f t="shared" si="311"/>
        <v>100</v>
      </c>
    </row>
    <row r="756" spans="1:11" s="57" customFormat="1" ht="25.5" x14ac:dyDescent="0.25">
      <c r="A756" s="13" t="s">
        <v>121</v>
      </c>
      <c r="B756" s="5" t="s">
        <v>47</v>
      </c>
      <c r="C756" s="5" t="s">
        <v>87</v>
      </c>
      <c r="D756" s="5" t="s">
        <v>72</v>
      </c>
      <c r="E756" s="5" t="s">
        <v>345</v>
      </c>
      <c r="F756" s="5" t="s">
        <v>122</v>
      </c>
      <c r="G756" s="134">
        <v>427.62</v>
      </c>
      <c r="H756" s="134">
        <v>427.62</v>
      </c>
      <c r="I756" s="134">
        <v>427.62</v>
      </c>
      <c r="J756" s="122">
        <f t="shared" si="310"/>
        <v>100</v>
      </c>
      <c r="K756" s="122">
        <f t="shared" si="311"/>
        <v>100</v>
      </c>
    </row>
    <row r="757" spans="1:11" s="57" customFormat="1" ht="13.5" x14ac:dyDescent="0.25">
      <c r="A757" s="13" t="s">
        <v>443</v>
      </c>
      <c r="B757" s="5" t="s">
        <v>47</v>
      </c>
      <c r="C757" s="5" t="s">
        <v>87</v>
      </c>
      <c r="D757" s="5" t="s">
        <v>72</v>
      </c>
      <c r="E757" s="5" t="s">
        <v>345</v>
      </c>
      <c r="F757" s="5" t="s">
        <v>437</v>
      </c>
      <c r="G757" s="134">
        <v>3.2831800000000002</v>
      </c>
      <c r="H757" s="134">
        <v>2.3239999999999998</v>
      </c>
      <c r="I757" s="134">
        <v>2.3239999999999998</v>
      </c>
      <c r="J757" s="122">
        <f t="shared" si="310"/>
        <v>70.78503158523138</v>
      </c>
      <c r="K757" s="122">
        <f t="shared" si="311"/>
        <v>100</v>
      </c>
    </row>
    <row r="758" spans="1:11" s="39" customFormat="1" ht="51" x14ac:dyDescent="0.2">
      <c r="A758" s="15" t="s">
        <v>553</v>
      </c>
      <c r="B758" s="5" t="s">
        <v>47</v>
      </c>
      <c r="C758" s="4" t="s">
        <v>87</v>
      </c>
      <c r="D758" s="4" t="s">
        <v>72</v>
      </c>
      <c r="E758" s="4" t="s">
        <v>573</v>
      </c>
      <c r="F758" s="4"/>
      <c r="G758" s="135">
        <f>G759+G760+G761</f>
        <v>1925.2485200000001</v>
      </c>
      <c r="H758" s="135">
        <f t="shared" ref="H758:I758" si="327">H759+H760+H761</f>
        <v>1925.2485200000001</v>
      </c>
      <c r="I758" s="135">
        <f t="shared" si="327"/>
        <v>1925.2485200000001</v>
      </c>
      <c r="J758" s="122">
        <f t="shared" si="310"/>
        <v>100</v>
      </c>
      <c r="K758" s="122">
        <f t="shared" si="311"/>
        <v>100</v>
      </c>
    </row>
    <row r="759" spans="1:11" s="39" customFormat="1" x14ac:dyDescent="0.2">
      <c r="A759" s="36" t="s">
        <v>279</v>
      </c>
      <c r="B759" s="5" t="s">
        <v>47</v>
      </c>
      <c r="C759" s="5" t="s">
        <v>87</v>
      </c>
      <c r="D759" s="5" t="s">
        <v>72</v>
      </c>
      <c r="E759" s="5" t="s">
        <v>573</v>
      </c>
      <c r="F759" s="5" t="s">
        <v>150</v>
      </c>
      <c r="G759" s="134">
        <v>1477.4409900000001</v>
      </c>
      <c r="H759" s="134">
        <v>1477.4409900000001</v>
      </c>
      <c r="I759" s="134">
        <v>1477.4409900000001</v>
      </c>
      <c r="J759" s="122">
        <f t="shared" si="310"/>
        <v>100</v>
      </c>
      <c r="K759" s="122">
        <f t="shared" si="311"/>
        <v>100</v>
      </c>
    </row>
    <row r="760" spans="1:11" ht="38.25" x14ac:dyDescent="0.2">
      <c r="A760" s="13" t="s">
        <v>281</v>
      </c>
      <c r="B760" s="5" t="s">
        <v>47</v>
      </c>
      <c r="C760" s="5" t="s">
        <v>87</v>
      </c>
      <c r="D760" s="5" t="s">
        <v>72</v>
      </c>
      <c r="E760" s="5" t="s">
        <v>573</v>
      </c>
      <c r="F760" s="5" t="s">
        <v>205</v>
      </c>
      <c r="G760" s="134">
        <v>377.80752999999999</v>
      </c>
      <c r="H760" s="134">
        <v>436.92761999999999</v>
      </c>
      <c r="I760" s="134">
        <v>436.92761999999999</v>
      </c>
      <c r="J760" s="122">
        <f t="shared" si="310"/>
        <v>115.64820320018502</v>
      </c>
      <c r="K760" s="122">
        <f t="shared" si="311"/>
        <v>100</v>
      </c>
    </row>
    <row r="761" spans="1:11" ht="38.25" x14ac:dyDescent="0.2">
      <c r="A761" s="13" t="s">
        <v>185</v>
      </c>
      <c r="B761" s="5" t="s">
        <v>47</v>
      </c>
      <c r="C761" s="5" t="s">
        <v>87</v>
      </c>
      <c r="D761" s="5" t="s">
        <v>72</v>
      </c>
      <c r="E761" s="5" t="s">
        <v>573</v>
      </c>
      <c r="F761" s="5" t="s">
        <v>178</v>
      </c>
      <c r="G761" s="134">
        <v>70</v>
      </c>
      <c r="H761" s="134">
        <v>10.879910000000001</v>
      </c>
      <c r="I761" s="134">
        <v>10.879910000000001</v>
      </c>
      <c r="J761" s="122">
        <f t="shared" si="310"/>
        <v>15.542728571428571</v>
      </c>
      <c r="K761" s="122">
        <f t="shared" si="311"/>
        <v>100</v>
      </c>
    </row>
    <row r="762" spans="1:11" x14ac:dyDescent="0.2">
      <c r="A762" s="38" t="s">
        <v>163</v>
      </c>
      <c r="B762" s="5" t="s">
        <v>47</v>
      </c>
      <c r="C762" s="10" t="s">
        <v>87</v>
      </c>
      <c r="D762" s="10" t="s">
        <v>72</v>
      </c>
      <c r="E762" s="10" t="s">
        <v>186</v>
      </c>
      <c r="F762" s="10"/>
      <c r="G762" s="132">
        <f>G763</f>
        <v>54.836200000000005</v>
      </c>
      <c r="H762" s="132">
        <f t="shared" ref="H762:I762" si="328">H763</f>
        <v>54.836200000000005</v>
      </c>
      <c r="I762" s="132">
        <f t="shared" si="328"/>
        <v>54.836200000000005</v>
      </c>
      <c r="J762" s="122">
        <f t="shared" si="310"/>
        <v>100</v>
      </c>
      <c r="K762" s="122">
        <f t="shared" si="311"/>
        <v>100</v>
      </c>
    </row>
    <row r="763" spans="1:11" ht="25.5" x14ac:dyDescent="0.2">
      <c r="A763" s="27" t="s">
        <v>554</v>
      </c>
      <c r="B763" s="5" t="s">
        <v>47</v>
      </c>
      <c r="C763" s="4" t="s">
        <v>87</v>
      </c>
      <c r="D763" s="4" t="s">
        <v>72</v>
      </c>
      <c r="E763" s="4" t="s">
        <v>555</v>
      </c>
      <c r="F763" s="4"/>
      <c r="G763" s="133">
        <f>SUM(G764:G765)</f>
        <v>54.836200000000005</v>
      </c>
      <c r="H763" s="133">
        <f t="shared" ref="H763:I763" si="329">SUM(H764:H765)</f>
        <v>54.836200000000005</v>
      </c>
      <c r="I763" s="133">
        <f t="shared" si="329"/>
        <v>54.836200000000005</v>
      </c>
      <c r="J763" s="122">
        <f t="shared" si="310"/>
        <v>100</v>
      </c>
      <c r="K763" s="122">
        <f t="shared" si="311"/>
        <v>100</v>
      </c>
    </row>
    <row r="764" spans="1:11" ht="25.5" x14ac:dyDescent="0.2">
      <c r="A764" s="36" t="s">
        <v>184</v>
      </c>
      <c r="B764" s="5" t="s">
        <v>47</v>
      </c>
      <c r="C764" s="5" t="s">
        <v>87</v>
      </c>
      <c r="D764" s="5" t="s">
        <v>72</v>
      </c>
      <c r="E764" s="5" t="s">
        <v>555</v>
      </c>
      <c r="F764" s="5" t="s">
        <v>118</v>
      </c>
      <c r="G764" s="134">
        <v>42.116900000000001</v>
      </c>
      <c r="H764" s="134">
        <v>42.116900000000001</v>
      </c>
      <c r="I764" s="134">
        <v>42.116900000000001</v>
      </c>
      <c r="J764" s="122">
        <f t="shared" si="310"/>
        <v>100</v>
      </c>
      <c r="K764" s="122">
        <f t="shared" si="311"/>
        <v>100</v>
      </c>
    </row>
    <row r="765" spans="1:11" ht="38.25" x14ac:dyDescent="0.2">
      <c r="A765" s="13" t="s">
        <v>185</v>
      </c>
      <c r="B765" s="5" t="s">
        <v>47</v>
      </c>
      <c r="C765" s="5" t="s">
        <v>87</v>
      </c>
      <c r="D765" s="5" t="s">
        <v>72</v>
      </c>
      <c r="E765" s="5" t="s">
        <v>555</v>
      </c>
      <c r="F765" s="5" t="s">
        <v>178</v>
      </c>
      <c r="G765" s="134">
        <v>12.7193</v>
      </c>
      <c r="H765" s="134">
        <v>12.7193</v>
      </c>
      <c r="I765" s="134">
        <v>12.7193</v>
      </c>
      <c r="J765" s="122">
        <f t="shared" si="310"/>
        <v>100</v>
      </c>
      <c r="K765" s="122">
        <f t="shared" si="311"/>
        <v>100</v>
      </c>
    </row>
    <row r="766" spans="1:11" ht="25.5" x14ac:dyDescent="0.2">
      <c r="A766" s="45" t="s">
        <v>43</v>
      </c>
      <c r="B766" s="46" t="s">
        <v>44</v>
      </c>
      <c r="C766" s="46"/>
      <c r="D766" s="46"/>
      <c r="E766" s="46"/>
      <c r="F766" s="46"/>
      <c r="G766" s="156">
        <f>G767</f>
        <v>6553.2308699999994</v>
      </c>
      <c r="H766" s="156">
        <f t="shared" ref="H766:I766" si="330">H767</f>
        <v>6636.8881499999998</v>
      </c>
      <c r="I766" s="156">
        <f t="shared" si="330"/>
        <v>6636.8881499999998</v>
      </c>
      <c r="J766" s="122">
        <f t="shared" si="310"/>
        <v>101.27658069217391</v>
      </c>
      <c r="K766" s="122">
        <f t="shared" si="311"/>
        <v>100</v>
      </c>
    </row>
    <row r="767" spans="1:11" x14ac:dyDescent="0.2">
      <c r="A767" s="19" t="s">
        <v>127</v>
      </c>
      <c r="B767" s="8" t="s">
        <v>44</v>
      </c>
      <c r="C767" s="8" t="s">
        <v>70</v>
      </c>
      <c r="D767" s="8"/>
      <c r="E767" s="8"/>
      <c r="F767" s="8"/>
      <c r="G767" s="130">
        <f>G768+G821</f>
        <v>6553.2308699999994</v>
      </c>
      <c r="H767" s="130">
        <f t="shared" ref="H767:I767" si="331">H768+H821</f>
        <v>6636.8881499999998</v>
      </c>
      <c r="I767" s="130">
        <f t="shared" si="331"/>
        <v>6636.8881499999998</v>
      </c>
      <c r="J767" s="122">
        <f t="shared" si="310"/>
        <v>101.27658069217391</v>
      </c>
      <c r="K767" s="122">
        <f t="shared" si="311"/>
        <v>100</v>
      </c>
    </row>
    <row r="768" spans="1:11" x14ac:dyDescent="0.2">
      <c r="A768" s="21" t="s">
        <v>60</v>
      </c>
      <c r="B768" s="7" t="s">
        <v>44</v>
      </c>
      <c r="C768" s="7" t="s">
        <v>70</v>
      </c>
      <c r="D768" s="7" t="s">
        <v>72</v>
      </c>
      <c r="E768" s="7"/>
      <c r="F768" s="7"/>
      <c r="G768" s="131">
        <f>G776+G789+G769</f>
        <v>5753.2308699999994</v>
      </c>
      <c r="H768" s="131">
        <f t="shared" ref="H768:I768" si="332">H776+H789+H769</f>
        <v>5836.8881499999998</v>
      </c>
      <c r="I768" s="131">
        <f t="shared" si="332"/>
        <v>5836.8881499999998</v>
      </c>
      <c r="J768" s="122">
        <f t="shared" si="310"/>
        <v>101.45409217690582</v>
      </c>
      <c r="K768" s="122">
        <f t="shared" si="311"/>
        <v>100</v>
      </c>
    </row>
    <row r="769" spans="1:11" ht="27" x14ac:dyDescent="0.2">
      <c r="A769" s="113" t="s">
        <v>576</v>
      </c>
      <c r="B769" s="107" t="s">
        <v>44</v>
      </c>
      <c r="C769" s="107" t="s">
        <v>70</v>
      </c>
      <c r="D769" s="107" t="s">
        <v>72</v>
      </c>
      <c r="E769" s="107" t="s">
        <v>296</v>
      </c>
      <c r="F769" s="107"/>
      <c r="G769" s="140">
        <f>G770+G774</f>
        <v>82.7</v>
      </c>
      <c r="H769" s="140">
        <f t="shared" ref="H769:I769" si="333">H770+H774</f>
        <v>82.7</v>
      </c>
      <c r="I769" s="140">
        <f t="shared" si="333"/>
        <v>82.7</v>
      </c>
      <c r="J769" s="122">
        <f t="shared" si="310"/>
        <v>100</v>
      </c>
      <c r="K769" s="122">
        <f t="shared" si="311"/>
        <v>100</v>
      </c>
    </row>
    <row r="770" spans="1:11" ht="25.5" x14ac:dyDescent="0.2">
      <c r="A770" s="20" t="s">
        <v>348</v>
      </c>
      <c r="B770" s="4" t="s">
        <v>44</v>
      </c>
      <c r="C770" s="4" t="s">
        <v>70</v>
      </c>
      <c r="D770" s="4" t="s">
        <v>72</v>
      </c>
      <c r="E770" s="4" t="s">
        <v>349</v>
      </c>
      <c r="F770" s="4"/>
      <c r="G770" s="133">
        <f>G771</f>
        <v>47.7</v>
      </c>
      <c r="H770" s="133">
        <f t="shared" ref="H770:I771" si="334">H771</f>
        <v>47.7</v>
      </c>
      <c r="I770" s="133">
        <f t="shared" si="334"/>
        <v>47.7</v>
      </c>
      <c r="J770" s="122">
        <f t="shared" si="310"/>
        <v>100</v>
      </c>
      <c r="K770" s="122">
        <f t="shared" si="311"/>
        <v>100</v>
      </c>
    </row>
    <row r="771" spans="1:11" ht="38.25" x14ac:dyDescent="0.2">
      <c r="A771" s="22" t="s">
        <v>297</v>
      </c>
      <c r="B771" s="4" t="s">
        <v>44</v>
      </c>
      <c r="C771" s="4" t="s">
        <v>70</v>
      </c>
      <c r="D771" s="4" t="s">
        <v>72</v>
      </c>
      <c r="E771" s="4" t="s">
        <v>32</v>
      </c>
      <c r="F771" s="4"/>
      <c r="G771" s="133">
        <f>G772</f>
        <v>47.7</v>
      </c>
      <c r="H771" s="133">
        <f t="shared" si="334"/>
        <v>47.7</v>
      </c>
      <c r="I771" s="133">
        <f t="shared" si="334"/>
        <v>47.7</v>
      </c>
      <c r="J771" s="122">
        <f t="shared" si="310"/>
        <v>100</v>
      </c>
      <c r="K771" s="122">
        <f t="shared" si="311"/>
        <v>100</v>
      </c>
    </row>
    <row r="772" spans="1:11" ht="25.5" x14ac:dyDescent="0.2">
      <c r="A772" s="23" t="s">
        <v>157</v>
      </c>
      <c r="B772" s="5" t="s">
        <v>44</v>
      </c>
      <c r="C772" s="5" t="s">
        <v>70</v>
      </c>
      <c r="D772" s="5" t="s">
        <v>72</v>
      </c>
      <c r="E772" s="5" t="s">
        <v>32</v>
      </c>
      <c r="F772" s="68" t="s">
        <v>122</v>
      </c>
      <c r="G772" s="134">
        <v>47.7</v>
      </c>
      <c r="H772" s="134">
        <v>47.7</v>
      </c>
      <c r="I772" s="134">
        <v>47.7</v>
      </c>
      <c r="J772" s="122">
        <f t="shared" si="310"/>
        <v>100</v>
      </c>
      <c r="K772" s="122">
        <f t="shared" si="311"/>
        <v>100</v>
      </c>
    </row>
    <row r="773" spans="1:11" ht="38.25" x14ac:dyDescent="0.2">
      <c r="A773" s="98" t="s">
        <v>14</v>
      </c>
      <c r="B773" s="91" t="s">
        <v>44</v>
      </c>
      <c r="C773" s="91" t="s">
        <v>70</v>
      </c>
      <c r="D773" s="91" t="s">
        <v>72</v>
      </c>
      <c r="E773" s="91" t="s">
        <v>15</v>
      </c>
      <c r="F773" s="102"/>
      <c r="G773" s="135">
        <f>G774</f>
        <v>35</v>
      </c>
      <c r="H773" s="135">
        <f t="shared" ref="H773:I774" si="335">H774</f>
        <v>35</v>
      </c>
      <c r="I773" s="135">
        <f t="shared" si="335"/>
        <v>35</v>
      </c>
      <c r="J773" s="122">
        <f t="shared" si="310"/>
        <v>100</v>
      </c>
      <c r="K773" s="122">
        <f t="shared" si="311"/>
        <v>100</v>
      </c>
    </row>
    <row r="774" spans="1:11" ht="25.5" x14ac:dyDescent="0.2">
      <c r="A774" s="98" t="s">
        <v>513</v>
      </c>
      <c r="B774" s="91" t="s">
        <v>44</v>
      </c>
      <c r="C774" s="91" t="s">
        <v>70</v>
      </c>
      <c r="D774" s="91" t="s">
        <v>72</v>
      </c>
      <c r="E774" s="91" t="s">
        <v>16</v>
      </c>
      <c r="F774" s="91"/>
      <c r="G774" s="135">
        <f>G775</f>
        <v>35</v>
      </c>
      <c r="H774" s="135">
        <f t="shared" si="335"/>
        <v>35</v>
      </c>
      <c r="I774" s="135">
        <f t="shared" si="335"/>
        <v>35</v>
      </c>
      <c r="J774" s="122">
        <f t="shared" si="310"/>
        <v>100</v>
      </c>
      <c r="K774" s="122">
        <f t="shared" si="311"/>
        <v>100</v>
      </c>
    </row>
    <row r="775" spans="1:11" ht="25.5" x14ac:dyDescent="0.2">
      <c r="A775" s="13" t="s">
        <v>121</v>
      </c>
      <c r="B775" s="68" t="s">
        <v>44</v>
      </c>
      <c r="C775" s="68" t="s">
        <v>70</v>
      </c>
      <c r="D775" s="68" t="s">
        <v>72</v>
      </c>
      <c r="E775" s="68" t="s">
        <v>16</v>
      </c>
      <c r="F775" s="68" t="s">
        <v>122</v>
      </c>
      <c r="G775" s="134">
        <v>35</v>
      </c>
      <c r="H775" s="134">
        <v>35</v>
      </c>
      <c r="I775" s="134">
        <v>35</v>
      </c>
      <c r="J775" s="122">
        <f t="shared" si="310"/>
        <v>100</v>
      </c>
      <c r="K775" s="122">
        <f t="shared" si="311"/>
        <v>100</v>
      </c>
    </row>
    <row r="776" spans="1:11" ht="38.25" x14ac:dyDescent="0.2">
      <c r="A776" s="72" t="s">
        <v>584</v>
      </c>
      <c r="B776" s="73" t="s">
        <v>44</v>
      </c>
      <c r="C776" s="10" t="s">
        <v>70</v>
      </c>
      <c r="D776" s="10" t="s">
        <v>72</v>
      </c>
      <c r="E776" s="10" t="s">
        <v>41</v>
      </c>
      <c r="F776" s="10"/>
      <c r="G776" s="132">
        <f>G777+G780+G783+G786</f>
        <v>1241.0620000000001</v>
      </c>
      <c r="H776" s="132">
        <f t="shared" ref="H776:I776" si="336">H777+H780+H783+H786</f>
        <v>1241.0620000000001</v>
      </c>
      <c r="I776" s="132">
        <f t="shared" si="336"/>
        <v>1241.0620000000001</v>
      </c>
      <c r="J776" s="122">
        <f t="shared" si="310"/>
        <v>100</v>
      </c>
      <c r="K776" s="122">
        <f t="shared" si="311"/>
        <v>100</v>
      </c>
    </row>
    <row r="777" spans="1:11" ht="38.25" x14ac:dyDescent="0.2">
      <c r="A777" s="74" t="s">
        <v>394</v>
      </c>
      <c r="B777" s="75" t="s">
        <v>44</v>
      </c>
      <c r="C777" s="75" t="s">
        <v>70</v>
      </c>
      <c r="D777" s="75" t="s">
        <v>72</v>
      </c>
      <c r="E777" s="4" t="s">
        <v>468</v>
      </c>
      <c r="F777" s="75"/>
      <c r="G777" s="152">
        <f>G778</f>
        <v>70</v>
      </c>
      <c r="H777" s="152">
        <f t="shared" ref="H777:I778" si="337">H778</f>
        <v>70</v>
      </c>
      <c r="I777" s="152">
        <f t="shared" si="337"/>
        <v>70</v>
      </c>
      <c r="J777" s="122">
        <f t="shared" si="310"/>
        <v>100</v>
      </c>
      <c r="K777" s="122">
        <f t="shared" si="311"/>
        <v>100</v>
      </c>
    </row>
    <row r="778" spans="1:11" ht="25.5" x14ac:dyDescent="0.2">
      <c r="A778" s="74" t="s">
        <v>172</v>
      </c>
      <c r="B778" s="75" t="s">
        <v>44</v>
      </c>
      <c r="C778" s="75" t="s">
        <v>70</v>
      </c>
      <c r="D778" s="75" t="s">
        <v>72</v>
      </c>
      <c r="E778" s="4" t="s">
        <v>469</v>
      </c>
      <c r="F778" s="75"/>
      <c r="G778" s="152">
        <f>G779</f>
        <v>70</v>
      </c>
      <c r="H778" s="152">
        <f t="shared" si="337"/>
        <v>70</v>
      </c>
      <c r="I778" s="152">
        <f t="shared" si="337"/>
        <v>70</v>
      </c>
      <c r="J778" s="122">
        <f t="shared" si="310"/>
        <v>100</v>
      </c>
      <c r="K778" s="122">
        <f t="shared" si="311"/>
        <v>100</v>
      </c>
    </row>
    <row r="779" spans="1:11" ht="25.5" x14ac:dyDescent="0.2">
      <c r="A779" s="69" t="s">
        <v>121</v>
      </c>
      <c r="B779" s="76" t="s">
        <v>44</v>
      </c>
      <c r="C779" s="76" t="s">
        <v>70</v>
      </c>
      <c r="D779" s="76" t="s">
        <v>72</v>
      </c>
      <c r="E779" s="5" t="s">
        <v>469</v>
      </c>
      <c r="F779" s="76" t="s">
        <v>122</v>
      </c>
      <c r="G779" s="153">
        <v>70</v>
      </c>
      <c r="H779" s="153">
        <v>70</v>
      </c>
      <c r="I779" s="153">
        <v>70</v>
      </c>
      <c r="J779" s="122">
        <f t="shared" si="310"/>
        <v>100</v>
      </c>
      <c r="K779" s="122">
        <f t="shared" si="311"/>
        <v>100</v>
      </c>
    </row>
    <row r="780" spans="1:11" ht="25.5" x14ac:dyDescent="0.2">
      <c r="A780" s="14" t="s">
        <v>674</v>
      </c>
      <c r="B780" s="76" t="s">
        <v>44</v>
      </c>
      <c r="C780" s="4" t="s">
        <v>70</v>
      </c>
      <c r="D780" s="4" t="s">
        <v>72</v>
      </c>
      <c r="E780" s="4" t="s">
        <v>675</v>
      </c>
      <c r="F780" s="4"/>
      <c r="G780" s="133">
        <f>G781</f>
        <v>979.447</v>
      </c>
      <c r="H780" s="133">
        <f t="shared" ref="H780:I781" si="338">H781</f>
        <v>979.447</v>
      </c>
      <c r="I780" s="133">
        <f t="shared" si="338"/>
        <v>979.447</v>
      </c>
      <c r="J780" s="122">
        <f t="shared" si="310"/>
        <v>100</v>
      </c>
      <c r="K780" s="122">
        <f t="shared" si="311"/>
        <v>100</v>
      </c>
    </row>
    <row r="781" spans="1:11" ht="25.5" x14ac:dyDescent="0.2">
      <c r="A781" s="14" t="s">
        <v>172</v>
      </c>
      <c r="B781" s="76" t="s">
        <v>44</v>
      </c>
      <c r="C781" s="4" t="s">
        <v>70</v>
      </c>
      <c r="D781" s="4" t="s">
        <v>72</v>
      </c>
      <c r="E781" s="4" t="s">
        <v>676</v>
      </c>
      <c r="F781" s="4"/>
      <c r="G781" s="153">
        <f>G782</f>
        <v>979.447</v>
      </c>
      <c r="H781" s="153">
        <f t="shared" si="338"/>
        <v>979.447</v>
      </c>
      <c r="I781" s="153">
        <f t="shared" si="338"/>
        <v>979.447</v>
      </c>
      <c r="J781" s="122">
        <f t="shared" si="310"/>
        <v>100</v>
      </c>
      <c r="K781" s="122">
        <f t="shared" si="311"/>
        <v>100</v>
      </c>
    </row>
    <row r="782" spans="1:11" ht="25.5" x14ac:dyDescent="0.2">
      <c r="A782" s="69" t="s">
        <v>121</v>
      </c>
      <c r="B782" s="76" t="s">
        <v>44</v>
      </c>
      <c r="C782" s="5" t="s">
        <v>70</v>
      </c>
      <c r="D782" s="5" t="s">
        <v>72</v>
      </c>
      <c r="E782" s="5" t="s">
        <v>676</v>
      </c>
      <c r="F782" s="5" t="s">
        <v>122</v>
      </c>
      <c r="G782" s="153">
        <v>979.447</v>
      </c>
      <c r="H782" s="153">
        <v>979.447</v>
      </c>
      <c r="I782" s="153">
        <v>979.447</v>
      </c>
      <c r="J782" s="122">
        <f t="shared" si="310"/>
        <v>100</v>
      </c>
      <c r="K782" s="122">
        <f t="shared" si="311"/>
        <v>100</v>
      </c>
    </row>
    <row r="783" spans="1:11" ht="51" x14ac:dyDescent="0.2">
      <c r="A783" s="14" t="s">
        <v>677</v>
      </c>
      <c r="B783" s="76" t="s">
        <v>44</v>
      </c>
      <c r="C783" s="4" t="s">
        <v>70</v>
      </c>
      <c r="D783" s="4" t="s">
        <v>72</v>
      </c>
      <c r="E783" s="4" t="s">
        <v>678</v>
      </c>
      <c r="F783" s="4"/>
      <c r="G783" s="133">
        <f>G784</f>
        <v>76.2</v>
      </c>
      <c r="H783" s="133">
        <f t="shared" ref="H783:I784" si="339">H784</f>
        <v>76.2</v>
      </c>
      <c r="I783" s="133">
        <f t="shared" si="339"/>
        <v>76.2</v>
      </c>
      <c r="J783" s="122">
        <f t="shared" si="310"/>
        <v>100</v>
      </c>
      <c r="K783" s="122">
        <f t="shared" si="311"/>
        <v>100</v>
      </c>
    </row>
    <row r="784" spans="1:11" ht="25.5" x14ac:dyDescent="0.2">
      <c r="A784" s="14" t="s">
        <v>172</v>
      </c>
      <c r="B784" s="76" t="s">
        <v>44</v>
      </c>
      <c r="C784" s="4" t="s">
        <v>70</v>
      </c>
      <c r="D784" s="4" t="s">
        <v>72</v>
      </c>
      <c r="E784" s="4" t="s">
        <v>679</v>
      </c>
      <c r="F784" s="4"/>
      <c r="G784" s="133">
        <f>G785</f>
        <v>76.2</v>
      </c>
      <c r="H784" s="133">
        <f t="shared" si="339"/>
        <v>76.2</v>
      </c>
      <c r="I784" s="133">
        <f t="shared" si="339"/>
        <v>76.2</v>
      </c>
      <c r="J784" s="122">
        <f t="shared" si="310"/>
        <v>100</v>
      </c>
      <c r="K784" s="122">
        <f t="shared" si="311"/>
        <v>100</v>
      </c>
    </row>
    <row r="785" spans="1:11" ht="25.5" x14ac:dyDescent="0.2">
      <c r="A785" s="69" t="s">
        <v>121</v>
      </c>
      <c r="B785" s="76" t="s">
        <v>44</v>
      </c>
      <c r="C785" s="5" t="s">
        <v>70</v>
      </c>
      <c r="D785" s="5" t="s">
        <v>72</v>
      </c>
      <c r="E785" s="5" t="s">
        <v>679</v>
      </c>
      <c r="F785" s="5" t="s">
        <v>122</v>
      </c>
      <c r="G785" s="153">
        <v>76.2</v>
      </c>
      <c r="H785" s="153">
        <v>76.2</v>
      </c>
      <c r="I785" s="153">
        <v>76.2</v>
      </c>
      <c r="J785" s="122">
        <f t="shared" ref="J785:J848" si="340">I785/G785*100</f>
        <v>100</v>
      </c>
      <c r="K785" s="122">
        <f t="shared" ref="K785:K848" si="341">I785/H785*100</f>
        <v>100</v>
      </c>
    </row>
    <row r="786" spans="1:11" ht="25.5" x14ac:dyDescent="0.2">
      <c r="A786" s="14" t="s">
        <v>680</v>
      </c>
      <c r="B786" s="76" t="s">
        <v>44</v>
      </c>
      <c r="C786" s="4" t="s">
        <v>70</v>
      </c>
      <c r="D786" s="4" t="s">
        <v>72</v>
      </c>
      <c r="E786" s="4" t="s">
        <v>681</v>
      </c>
      <c r="F786" s="4"/>
      <c r="G786" s="133">
        <f>G787</f>
        <v>115.41500000000001</v>
      </c>
      <c r="H786" s="133">
        <f t="shared" ref="H786:I787" si="342">H787</f>
        <v>115.41500000000001</v>
      </c>
      <c r="I786" s="133">
        <f t="shared" si="342"/>
        <v>115.41500000000001</v>
      </c>
      <c r="J786" s="122">
        <f t="shared" si="340"/>
        <v>100</v>
      </c>
      <c r="K786" s="122">
        <f t="shared" si="341"/>
        <v>100</v>
      </c>
    </row>
    <row r="787" spans="1:11" ht="25.5" x14ac:dyDescent="0.2">
      <c r="A787" s="14" t="s">
        <v>172</v>
      </c>
      <c r="B787" s="76" t="s">
        <v>44</v>
      </c>
      <c r="C787" s="4" t="s">
        <v>70</v>
      </c>
      <c r="D787" s="4" t="s">
        <v>72</v>
      </c>
      <c r="E787" s="4" t="s">
        <v>682</v>
      </c>
      <c r="F787" s="4"/>
      <c r="G787" s="133">
        <f>G788</f>
        <v>115.41500000000001</v>
      </c>
      <c r="H787" s="133">
        <f t="shared" si="342"/>
        <v>115.41500000000001</v>
      </c>
      <c r="I787" s="133">
        <f t="shared" si="342"/>
        <v>115.41500000000001</v>
      </c>
      <c r="J787" s="122">
        <f t="shared" si="340"/>
        <v>100</v>
      </c>
      <c r="K787" s="122">
        <f t="shared" si="341"/>
        <v>100</v>
      </c>
    </row>
    <row r="788" spans="1:11" ht="25.5" x14ac:dyDescent="0.2">
      <c r="A788" s="69" t="s">
        <v>121</v>
      </c>
      <c r="B788" s="76" t="s">
        <v>44</v>
      </c>
      <c r="C788" s="5" t="s">
        <v>70</v>
      </c>
      <c r="D788" s="5" t="s">
        <v>72</v>
      </c>
      <c r="E788" s="5" t="s">
        <v>682</v>
      </c>
      <c r="F788" s="5" t="s">
        <v>122</v>
      </c>
      <c r="G788" s="153">
        <v>115.41500000000001</v>
      </c>
      <c r="H788" s="153">
        <v>115.41500000000001</v>
      </c>
      <c r="I788" s="153">
        <v>115.41500000000001</v>
      </c>
      <c r="J788" s="122">
        <f t="shared" si="340"/>
        <v>100</v>
      </c>
      <c r="K788" s="122">
        <f t="shared" si="341"/>
        <v>100</v>
      </c>
    </row>
    <row r="789" spans="1:11" s="40" customFormat="1" x14ac:dyDescent="0.2">
      <c r="A789" s="38" t="s">
        <v>163</v>
      </c>
      <c r="B789" s="10" t="s">
        <v>44</v>
      </c>
      <c r="C789" s="10" t="s">
        <v>70</v>
      </c>
      <c r="D789" s="10" t="s">
        <v>72</v>
      </c>
      <c r="E789" s="10" t="s">
        <v>186</v>
      </c>
      <c r="F789" s="10"/>
      <c r="G789" s="132">
        <f>G793+G795+G798+G800+G803+G813+G818+G790</f>
        <v>4429.4688699999997</v>
      </c>
      <c r="H789" s="132">
        <f t="shared" ref="H789:I789" si="343">H793+H795+H798+H800+H803+H813+H818+H790</f>
        <v>4513.1261500000001</v>
      </c>
      <c r="I789" s="132">
        <f t="shared" si="343"/>
        <v>4513.1261500000001</v>
      </c>
      <c r="J789" s="122">
        <f t="shared" si="340"/>
        <v>101.88865262304012</v>
      </c>
      <c r="K789" s="122">
        <f t="shared" si="341"/>
        <v>100</v>
      </c>
    </row>
    <row r="790" spans="1:11" s="39" customFormat="1" ht="25.5" x14ac:dyDescent="0.2">
      <c r="A790" s="27" t="s">
        <v>554</v>
      </c>
      <c r="B790" s="4" t="s">
        <v>44</v>
      </c>
      <c r="C790" s="4" t="s">
        <v>70</v>
      </c>
      <c r="D790" s="4" t="s">
        <v>72</v>
      </c>
      <c r="E790" s="4" t="s">
        <v>555</v>
      </c>
      <c r="F790" s="4"/>
      <c r="G790" s="133">
        <f>SUM(G791:G792)</f>
        <v>47.049900000000001</v>
      </c>
      <c r="H790" s="133">
        <f t="shared" ref="H790:I790" si="344">SUM(H791:H792)</f>
        <v>47.049900000000001</v>
      </c>
      <c r="I790" s="133">
        <f t="shared" si="344"/>
        <v>47.049900000000001</v>
      </c>
      <c r="J790" s="122">
        <f t="shared" si="340"/>
        <v>100</v>
      </c>
      <c r="K790" s="122">
        <f t="shared" si="341"/>
        <v>100</v>
      </c>
    </row>
    <row r="791" spans="1:11" ht="36.75" customHeight="1" x14ac:dyDescent="0.2">
      <c r="A791" s="34" t="s">
        <v>184</v>
      </c>
      <c r="B791" s="5" t="s">
        <v>44</v>
      </c>
      <c r="C791" s="5" t="s">
        <v>70</v>
      </c>
      <c r="D791" s="5" t="s">
        <v>72</v>
      </c>
      <c r="E791" s="5" t="s">
        <v>555</v>
      </c>
      <c r="F791" s="5" t="s">
        <v>118</v>
      </c>
      <c r="G791" s="138">
        <v>36.136600000000001</v>
      </c>
      <c r="H791" s="138">
        <v>36.136600000000001</v>
      </c>
      <c r="I791" s="138">
        <v>36.136600000000001</v>
      </c>
      <c r="J791" s="122">
        <f t="shared" si="340"/>
        <v>100</v>
      </c>
      <c r="K791" s="122">
        <f t="shared" si="341"/>
        <v>100</v>
      </c>
    </row>
    <row r="792" spans="1:11" s="39" customFormat="1" ht="38.25" x14ac:dyDescent="0.2">
      <c r="A792" s="34" t="s">
        <v>185</v>
      </c>
      <c r="B792" s="5" t="s">
        <v>44</v>
      </c>
      <c r="C792" s="5" t="s">
        <v>70</v>
      </c>
      <c r="D792" s="5" t="s">
        <v>72</v>
      </c>
      <c r="E792" s="5" t="s">
        <v>555</v>
      </c>
      <c r="F792" s="5" t="s">
        <v>178</v>
      </c>
      <c r="G792" s="134">
        <v>10.9133</v>
      </c>
      <c r="H792" s="134">
        <v>10.9133</v>
      </c>
      <c r="I792" s="134">
        <v>10.9133</v>
      </c>
      <c r="J792" s="122">
        <f t="shared" si="340"/>
        <v>100</v>
      </c>
      <c r="K792" s="122">
        <f t="shared" si="341"/>
        <v>100</v>
      </c>
    </row>
    <row r="793" spans="1:11" ht="25.5" x14ac:dyDescent="0.2">
      <c r="A793" s="29" t="s">
        <v>114</v>
      </c>
      <c r="B793" s="4" t="s">
        <v>44</v>
      </c>
      <c r="C793" s="4" t="s">
        <v>70</v>
      </c>
      <c r="D793" s="4" t="s">
        <v>72</v>
      </c>
      <c r="E793" s="4" t="s">
        <v>209</v>
      </c>
      <c r="F793" s="4"/>
      <c r="G793" s="135">
        <f>G794</f>
        <v>120</v>
      </c>
      <c r="H793" s="135">
        <f t="shared" ref="H793:I793" si="345">H794</f>
        <v>120</v>
      </c>
      <c r="I793" s="135">
        <f t="shared" si="345"/>
        <v>120</v>
      </c>
      <c r="J793" s="122">
        <f t="shared" si="340"/>
        <v>100</v>
      </c>
      <c r="K793" s="122">
        <f t="shared" si="341"/>
        <v>100</v>
      </c>
    </row>
    <row r="794" spans="1:11" ht="51" x14ac:dyDescent="0.2">
      <c r="A794" s="17" t="s">
        <v>380</v>
      </c>
      <c r="B794" s="5" t="s">
        <v>44</v>
      </c>
      <c r="C794" s="5" t="s">
        <v>70</v>
      </c>
      <c r="D794" s="5" t="s">
        <v>72</v>
      </c>
      <c r="E794" s="5" t="s">
        <v>209</v>
      </c>
      <c r="F794" s="5" t="s">
        <v>379</v>
      </c>
      <c r="G794" s="134">
        <v>120</v>
      </c>
      <c r="H794" s="134">
        <v>120</v>
      </c>
      <c r="I794" s="134">
        <v>120</v>
      </c>
      <c r="J794" s="122">
        <f t="shared" si="340"/>
        <v>100</v>
      </c>
      <c r="K794" s="122">
        <f t="shared" si="341"/>
        <v>100</v>
      </c>
    </row>
    <row r="795" spans="1:11" s="39" customFormat="1" ht="51" x14ac:dyDescent="0.2">
      <c r="A795" s="27" t="s">
        <v>156</v>
      </c>
      <c r="B795" s="4" t="s">
        <v>44</v>
      </c>
      <c r="C795" s="4" t="s">
        <v>70</v>
      </c>
      <c r="D795" s="4" t="s">
        <v>72</v>
      </c>
      <c r="E795" s="4" t="s">
        <v>210</v>
      </c>
      <c r="F795" s="4"/>
      <c r="G795" s="135">
        <f>G796+G797</f>
        <v>1.7000000000000002</v>
      </c>
      <c r="H795" s="135">
        <f t="shared" ref="H795:I795" si="346">H796+H797</f>
        <v>1.7000000000000002</v>
      </c>
      <c r="I795" s="135">
        <f t="shared" si="346"/>
        <v>1.7000000000000002</v>
      </c>
      <c r="J795" s="122">
        <f t="shared" si="340"/>
        <v>100</v>
      </c>
      <c r="K795" s="122">
        <f t="shared" si="341"/>
        <v>100</v>
      </c>
    </row>
    <row r="796" spans="1:11" ht="25.5" x14ac:dyDescent="0.2">
      <c r="A796" s="34" t="s">
        <v>184</v>
      </c>
      <c r="B796" s="5" t="s">
        <v>44</v>
      </c>
      <c r="C796" s="5" t="s">
        <v>70</v>
      </c>
      <c r="D796" s="5" t="s">
        <v>72</v>
      </c>
      <c r="E796" s="5" t="s">
        <v>210</v>
      </c>
      <c r="F796" s="5" t="s">
        <v>118</v>
      </c>
      <c r="G796" s="134">
        <v>1.3</v>
      </c>
      <c r="H796" s="134">
        <v>1.3</v>
      </c>
      <c r="I796" s="134">
        <v>1.3</v>
      </c>
      <c r="J796" s="122">
        <f t="shared" si="340"/>
        <v>100</v>
      </c>
      <c r="K796" s="122">
        <f t="shared" si="341"/>
        <v>100</v>
      </c>
    </row>
    <row r="797" spans="1:11" ht="38.25" x14ac:dyDescent="0.2">
      <c r="A797" s="34" t="s">
        <v>185</v>
      </c>
      <c r="B797" s="5" t="s">
        <v>44</v>
      </c>
      <c r="C797" s="5" t="s">
        <v>70</v>
      </c>
      <c r="D797" s="5" t="s">
        <v>72</v>
      </c>
      <c r="E797" s="5" t="s">
        <v>210</v>
      </c>
      <c r="F797" s="5" t="s">
        <v>178</v>
      </c>
      <c r="G797" s="134">
        <v>0.4</v>
      </c>
      <c r="H797" s="134">
        <v>0.4</v>
      </c>
      <c r="I797" s="134">
        <v>0.4</v>
      </c>
      <c r="J797" s="122">
        <f t="shared" si="340"/>
        <v>100</v>
      </c>
      <c r="K797" s="122">
        <f t="shared" si="341"/>
        <v>100</v>
      </c>
    </row>
    <row r="798" spans="1:11" s="39" customFormat="1" ht="51" x14ac:dyDescent="0.2">
      <c r="A798" s="29" t="s">
        <v>319</v>
      </c>
      <c r="B798" s="4" t="s">
        <v>44</v>
      </c>
      <c r="C798" s="4" t="s">
        <v>70</v>
      </c>
      <c r="D798" s="4" t="s">
        <v>72</v>
      </c>
      <c r="E798" s="4" t="s">
        <v>320</v>
      </c>
      <c r="F798" s="4"/>
      <c r="G798" s="135">
        <f>G799</f>
        <v>149.6</v>
      </c>
      <c r="H798" s="135">
        <f t="shared" ref="H798:I798" si="347">H799</f>
        <v>149.6</v>
      </c>
      <c r="I798" s="135">
        <f t="shared" si="347"/>
        <v>149.6</v>
      </c>
      <c r="J798" s="122">
        <f t="shared" si="340"/>
        <v>100</v>
      </c>
      <c r="K798" s="122">
        <f t="shared" si="341"/>
        <v>100</v>
      </c>
    </row>
    <row r="799" spans="1:11" ht="25.5" x14ac:dyDescent="0.2">
      <c r="A799" s="34" t="s">
        <v>31</v>
      </c>
      <c r="B799" s="5" t="s">
        <v>44</v>
      </c>
      <c r="C799" s="5" t="s">
        <v>70</v>
      </c>
      <c r="D799" s="5" t="s">
        <v>72</v>
      </c>
      <c r="E799" s="5" t="s">
        <v>320</v>
      </c>
      <c r="F799" s="5" t="s">
        <v>30</v>
      </c>
      <c r="G799" s="134">
        <v>149.6</v>
      </c>
      <c r="H799" s="134">
        <v>149.6</v>
      </c>
      <c r="I799" s="134">
        <v>149.6</v>
      </c>
      <c r="J799" s="122">
        <f t="shared" si="340"/>
        <v>100</v>
      </c>
      <c r="K799" s="122">
        <f t="shared" si="341"/>
        <v>100</v>
      </c>
    </row>
    <row r="800" spans="1:11" s="39" customFormat="1" ht="51" x14ac:dyDescent="0.2">
      <c r="A800" s="29" t="s">
        <v>321</v>
      </c>
      <c r="B800" s="4" t="s">
        <v>44</v>
      </c>
      <c r="C800" s="4" t="s">
        <v>70</v>
      </c>
      <c r="D800" s="4" t="s">
        <v>72</v>
      </c>
      <c r="E800" s="4" t="s">
        <v>322</v>
      </c>
      <c r="F800" s="4"/>
      <c r="G800" s="135">
        <f>G801+G802</f>
        <v>22.4</v>
      </c>
      <c r="H800" s="135">
        <f t="shared" ref="H800:I800" si="348">H801+H802</f>
        <v>22.4</v>
      </c>
      <c r="I800" s="135">
        <f t="shared" si="348"/>
        <v>22.4</v>
      </c>
      <c r="J800" s="122">
        <f t="shared" si="340"/>
        <v>100</v>
      </c>
      <c r="K800" s="122">
        <f t="shared" si="341"/>
        <v>100</v>
      </c>
    </row>
    <row r="801" spans="1:11" x14ac:dyDescent="0.2">
      <c r="A801" s="36" t="s">
        <v>279</v>
      </c>
      <c r="B801" s="5" t="s">
        <v>44</v>
      </c>
      <c r="C801" s="5" t="s">
        <v>70</v>
      </c>
      <c r="D801" s="5" t="s">
        <v>72</v>
      </c>
      <c r="E801" s="5" t="s">
        <v>322</v>
      </c>
      <c r="F801" s="5" t="s">
        <v>150</v>
      </c>
      <c r="G801" s="134">
        <v>17.2</v>
      </c>
      <c r="H801" s="134">
        <v>17.2</v>
      </c>
      <c r="I801" s="134">
        <v>17.2</v>
      </c>
      <c r="J801" s="122">
        <f t="shared" si="340"/>
        <v>100</v>
      </c>
      <c r="K801" s="122">
        <f t="shared" si="341"/>
        <v>100</v>
      </c>
    </row>
    <row r="802" spans="1:11" ht="38.25" x14ac:dyDescent="0.2">
      <c r="A802" s="13" t="s">
        <v>281</v>
      </c>
      <c r="B802" s="5" t="s">
        <v>44</v>
      </c>
      <c r="C802" s="5" t="s">
        <v>70</v>
      </c>
      <c r="D802" s="5" t="s">
        <v>72</v>
      </c>
      <c r="E802" s="5" t="s">
        <v>322</v>
      </c>
      <c r="F802" s="5" t="s">
        <v>205</v>
      </c>
      <c r="G802" s="134">
        <v>5.2</v>
      </c>
      <c r="H802" s="134">
        <v>5.2</v>
      </c>
      <c r="I802" s="134">
        <v>5.2</v>
      </c>
      <c r="J802" s="122">
        <f t="shared" si="340"/>
        <v>100</v>
      </c>
      <c r="K802" s="122">
        <f t="shared" si="341"/>
        <v>100</v>
      </c>
    </row>
    <row r="803" spans="1:11" ht="25.5" x14ac:dyDescent="0.2">
      <c r="A803" s="35" t="s">
        <v>158</v>
      </c>
      <c r="B803" s="10" t="s">
        <v>44</v>
      </c>
      <c r="C803" s="10" t="s">
        <v>70</v>
      </c>
      <c r="D803" s="10" t="s">
        <v>72</v>
      </c>
      <c r="E803" s="10" t="s">
        <v>203</v>
      </c>
      <c r="F803" s="10"/>
      <c r="G803" s="132">
        <f>G804</f>
        <v>2598.2982200000001</v>
      </c>
      <c r="H803" s="132">
        <f t="shared" ref="H803:I803" si="349">H804</f>
        <v>2681.9555000000005</v>
      </c>
      <c r="I803" s="132">
        <f t="shared" si="349"/>
        <v>2681.9555000000005</v>
      </c>
      <c r="J803" s="122">
        <f t="shared" si="340"/>
        <v>103.21969508180628</v>
      </c>
      <c r="K803" s="122">
        <f t="shared" si="341"/>
        <v>100</v>
      </c>
    </row>
    <row r="804" spans="1:11" ht="25.5" x14ac:dyDescent="0.2">
      <c r="A804" s="28" t="s">
        <v>45</v>
      </c>
      <c r="B804" s="4" t="s">
        <v>44</v>
      </c>
      <c r="C804" s="4" t="s">
        <v>70</v>
      </c>
      <c r="D804" s="4" t="s">
        <v>72</v>
      </c>
      <c r="E804" s="4" t="s">
        <v>46</v>
      </c>
      <c r="F804" s="4"/>
      <c r="G804" s="133">
        <f>SUM(G805:G812)</f>
        <v>2598.2982200000001</v>
      </c>
      <c r="H804" s="133">
        <f t="shared" ref="H804:I804" si="350">SUM(H805:H812)</f>
        <v>2681.9555000000005</v>
      </c>
      <c r="I804" s="133">
        <f t="shared" si="350"/>
        <v>2681.9555000000005</v>
      </c>
      <c r="J804" s="122">
        <f t="shared" si="340"/>
        <v>103.21969508180628</v>
      </c>
      <c r="K804" s="122">
        <f t="shared" si="341"/>
        <v>100</v>
      </c>
    </row>
    <row r="805" spans="1:11" x14ac:dyDescent="0.2">
      <c r="A805" s="36" t="s">
        <v>279</v>
      </c>
      <c r="B805" s="5" t="s">
        <v>44</v>
      </c>
      <c r="C805" s="5" t="s">
        <v>70</v>
      </c>
      <c r="D805" s="5" t="s">
        <v>72</v>
      </c>
      <c r="E805" s="5" t="s">
        <v>46</v>
      </c>
      <c r="F805" s="5" t="s">
        <v>150</v>
      </c>
      <c r="G805" s="138">
        <v>1128.2750000000001</v>
      </c>
      <c r="H805" s="138">
        <v>1128.2750000000001</v>
      </c>
      <c r="I805" s="138">
        <v>1128.2750000000001</v>
      </c>
      <c r="J805" s="122">
        <f t="shared" si="340"/>
        <v>100</v>
      </c>
      <c r="K805" s="122">
        <f t="shared" si="341"/>
        <v>100</v>
      </c>
    </row>
    <row r="806" spans="1:11" s="39" customFormat="1" ht="25.5" x14ac:dyDescent="0.2">
      <c r="A806" s="81" t="s">
        <v>440</v>
      </c>
      <c r="B806" s="5" t="s">
        <v>44</v>
      </c>
      <c r="C806" s="5" t="s">
        <v>70</v>
      </c>
      <c r="D806" s="5" t="s">
        <v>72</v>
      </c>
      <c r="E806" s="5" t="s">
        <v>46</v>
      </c>
      <c r="F806" s="5" t="s">
        <v>436</v>
      </c>
      <c r="G806" s="138">
        <v>50</v>
      </c>
      <c r="H806" s="138">
        <v>72.5</v>
      </c>
      <c r="I806" s="138">
        <v>72.5</v>
      </c>
      <c r="J806" s="122">
        <f t="shared" si="340"/>
        <v>145</v>
      </c>
      <c r="K806" s="122">
        <f t="shared" si="341"/>
        <v>100</v>
      </c>
    </row>
    <row r="807" spans="1:11" ht="38.25" x14ac:dyDescent="0.2">
      <c r="A807" s="13" t="s">
        <v>281</v>
      </c>
      <c r="B807" s="5" t="s">
        <v>44</v>
      </c>
      <c r="C807" s="5" t="s">
        <v>70</v>
      </c>
      <c r="D807" s="5" t="s">
        <v>72</v>
      </c>
      <c r="E807" s="5" t="s">
        <v>46</v>
      </c>
      <c r="F807" s="5" t="s">
        <v>205</v>
      </c>
      <c r="G807" s="138">
        <v>334.57324</v>
      </c>
      <c r="H807" s="138">
        <v>334.57324</v>
      </c>
      <c r="I807" s="138">
        <v>334.57324</v>
      </c>
      <c r="J807" s="122">
        <f t="shared" si="340"/>
        <v>100</v>
      </c>
      <c r="K807" s="122">
        <f t="shared" si="341"/>
        <v>100</v>
      </c>
    </row>
    <row r="808" spans="1:11" s="39" customFormat="1" ht="25.5" x14ac:dyDescent="0.2">
      <c r="A808" s="13" t="s">
        <v>184</v>
      </c>
      <c r="B808" s="5" t="s">
        <v>44</v>
      </c>
      <c r="C808" s="5" t="s">
        <v>70</v>
      </c>
      <c r="D808" s="5" t="s">
        <v>72</v>
      </c>
      <c r="E808" s="5" t="s">
        <v>46</v>
      </c>
      <c r="F808" s="5" t="s">
        <v>118</v>
      </c>
      <c r="G808" s="134">
        <v>498.87196</v>
      </c>
      <c r="H808" s="134">
        <v>498.87196</v>
      </c>
      <c r="I808" s="134">
        <v>498.87196</v>
      </c>
      <c r="J808" s="122">
        <f t="shared" si="340"/>
        <v>100</v>
      </c>
      <c r="K808" s="122">
        <f t="shared" si="341"/>
        <v>100</v>
      </c>
    </row>
    <row r="809" spans="1:11" ht="38.25" x14ac:dyDescent="0.2">
      <c r="A809" s="13" t="s">
        <v>185</v>
      </c>
      <c r="B809" s="5" t="s">
        <v>44</v>
      </c>
      <c r="C809" s="5" t="s">
        <v>70</v>
      </c>
      <c r="D809" s="5" t="s">
        <v>72</v>
      </c>
      <c r="E809" s="5" t="s">
        <v>46</v>
      </c>
      <c r="F809" s="5" t="s">
        <v>178</v>
      </c>
      <c r="G809" s="134">
        <v>161.57259999999999</v>
      </c>
      <c r="H809" s="134">
        <v>161.57259999999999</v>
      </c>
      <c r="I809" s="134">
        <v>161.57259999999999</v>
      </c>
      <c r="J809" s="122">
        <f t="shared" si="340"/>
        <v>100</v>
      </c>
      <c r="K809" s="122">
        <f t="shared" si="341"/>
        <v>100</v>
      </c>
    </row>
    <row r="810" spans="1:11" s="40" customFormat="1" ht="25.5" x14ac:dyDescent="0.2">
      <c r="A810" s="13" t="s">
        <v>119</v>
      </c>
      <c r="B810" s="5" t="s">
        <v>44</v>
      </c>
      <c r="C810" s="5" t="s">
        <v>70</v>
      </c>
      <c r="D810" s="5" t="s">
        <v>72</v>
      </c>
      <c r="E810" s="5" t="s">
        <v>46</v>
      </c>
      <c r="F810" s="5" t="s">
        <v>120</v>
      </c>
      <c r="G810" s="138">
        <v>129.34971999999999</v>
      </c>
      <c r="H810" s="138">
        <v>190.50700000000001</v>
      </c>
      <c r="I810" s="138">
        <v>190.50700000000001</v>
      </c>
      <c r="J810" s="122">
        <f t="shared" si="340"/>
        <v>147.28056620454996</v>
      </c>
      <c r="K810" s="122">
        <f t="shared" si="341"/>
        <v>100</v>
      </c>
    </row>
    <row r="811" spans="1:11" s="40" customFormat="1" ht="25.5" x14ac:dyDescent="0.2">
      <c r="A811" s="13" t="s">
        <v>121</v>
      </c>
      <c r="B811" s="5" t="s">
        <v>44</v>
      </c>
      <c r="C811" s="5" t="s">
        <v>70</v>
      </c>
      <c r="D811" s="5" t="s">
        <v>72</v>
      </c>
      <c r="E811" s="5" t="s">
        <v>46</v>
      </c>
      <c r="F811" s="5" t="s">
        <v>122</v>
      </c>
      <c r="G811" s="138">
        <v>293.28269999999998</v>
      </c>
      <c r="H811" s="138">
        <v>293.28269999999998</v>
      </c>
      <c r="I811" s="138">
        <v>293.28269999999998</v>
      </c>
      <c r="J811" s="122">
        <f t="shared" si="340"/>
        <v>100</v>
      </c>
      <c r="K811" s="122">
        <f t="shared" si="341"/>
        <v>100</v>
      </c>
    </row>
    <row r="812" spans="1:11" s="39" customFormat="1" x14ac:dyDescent="0.2">
      <c r="A812" s="13" t="s">
        <v>443</v>
      </c>
      <c r="B812" s="5" t="s">
        <v>44</v>
      </c>
      <c r="C812" s="5" t="s">
        <v>70</v>
      </c>
      <c r="D812" s="5" t="s">
        <v>72</v>
      </c>
      <c r="E812" s="5" t="s">
        <v>46</v>
      </c>
      <c r="F812" s="5" t="s">
        <v>437</v>
      </c>
      <c r="G812" s="138">
        <v>2.3730000000000002</v>
      </c>
      <c r="H812" s="138">
        <v>2.3730000000000002</v>
      </c>
      <c r="I812" s="138">
        <v>2.3730000000000002</v>
      </c>
      <c r="J812" s="122">
        <f t="shared" si="340"/>
        <v>100</v>
      </c>
      <c r="K812" s="122">
        <f t="shared" si="341"/>
        <v>100</v>
      </c>
    </row>
    <row r="813" spans="1:11" ht="25.5" x14ac:dyDescent="0.2">
      <c r="A813" s="29" t="s">
        <v>442</v>
      </c>
      <c r="B813" s="5" t="s">
        <v>44</v>
      </c>
      <c r="C813" s="4" t="s">
        <v>70</v>
      </c>
      <c r="D813" s="4" t="s">
        <v>72</v>
      </c>
      <c r="E813" s="4" t="s">
        <v>618</v>
      </c>
      <c r="F813" s="4"/>
      <c r="G813" s="133">
        <f>SUM(G814:G817)</f>
        <v>230.25763000000001</v>
      </c>
      <c r="H813" s="133">
        <f t="shared" ref="H813:I813" si="351">SUM(H814:H817)</f>
        <v>230.25763000000001</v>
      </c>
      <c r="I813" s="133">
        <f t="shared" si="351"/>
        <v>230.25763000000001</v>
      </c>
      <c r="J813" s="122">
        <f t="shared" si="340"/>
        <v>100</v>
      </c>
      <c r="K813" s="122">
        <f t="shared" si="341"/>
        <v>100</v>
      </c>
    </row>
    <row r="814" spans="1:11" x14ac:dyDescent="0.2">
      <c r="A814" s="36" t="s">
        <v>279</v>
      </c>
      <c r="B814" s="5" t="s">
        <v>44</v>
      </c>
      <c r="C814" s="5" t="s">
        <v>70</v>
      </c>
      <c r="D814" s="5" t="s">
        <v>72</v>
      </c>
      <c r="E814" s="5" t="s">
        <v>683</v>
      </c>
      <c r="F814" s="5" t="s">
        <v>150</v>
      </c>
      <c r="G814" s="138">
        <v>92.266919999999999</v>
      </c>
      <c r="H814" s="138">
        <v>92.266919999999999</v>
      </c>
      <c r="I814" s="138">
        <v>92.266919999999999</v>
      </c>
      <c r="J814" s="122">
        <f t="shared" si="340"/>
        <v>100</v>
      </c>
      <c r="K814" s="122">
        <f t="shared" si="341"/>
        <v>100</v>
      </c>
    </row>
    <row r="815" spans="1:11" s="57" customFormat="1" ht="38.25" x14ac:dyDescent="0.25">
      <c r="A815" s="13" t="s">
        <v>281</v>
      </c>
      <c r="B815" s="5" t="s">
        <v>44</v>
      </c>
      <c r="C815" s="5" t="s">
        <v>70</v>
      </c>
      <c r="D815" s="5" t="s">
        <v>72</v>
      </c>
      <c r="E815" s="5" t="s">
        <v>618</v>
      </c>
      <c r="F815" s="5" t="s">
        <v>205</v>
      </c>
      <c r="G815" s="138">
        <v>27.864609999999999</v>
      </c>
      <c r="H815" s="138">
        <v>27.864609999999999</v>
      </c>
      <c r="I815" s="138">
        <v>27.864609999999999</v>
      </c>
      <c r="J815" s="122">
        <f t="shared" si="340"/>
        <v>100</v>
      </c>
      <c r="K815" s="122">
        <f t="shared" si="341"/>
        <v>100</v>
      </c>
    </row>
    <row r="816" spans="1:11" s="39" customFormat="1" ht="25.5" x14ac:dyDescent="0.2">
      <c r="A816" s="13" t="s">
        <v>184</v>
      </c>
      <c r="B816" s="5" t="s">
        <v>44</v>
      </c>
      <c r="C816" s="5" t="s">
        <v>70</v>
      </c>
      <c r="D816" s="5" t="s">
        <v>72</v>
      </c>
      <c r="E816" s="5" t="s">
        <v>683</v>
      </c>
      <c r="F816" s="5" t="s">
        <v>118</v>
      </c>
      <c r="G816" s="138">
        <v>84.582260000000005</v>
      </c>
      <c r="H816" s="138">
        <v>84.582260000000005</v>
      </c>
      <c r="I816" s="138">
        <v>84.582260000000005</v>
      </c>
      <c r="J816" s="122">
        <f t="shared" si="340"/>
        <v>100</v>
      </c>
      <c r="K816" s="122">
        <f t="shared" si="341"/>
        <v>100</v>
      </c>
    </row>
    <row r="817" spans="1:11" s="39" customFormat="1" ht="38.25" x14ac:dyDescent="0.2">
      <c r="A817" s="13" t="s">
        <v>185</v>
      </c>
      <c r="B817" s="5" t="s">
        <v>44</v>
      </c>
      <c r="C817" s="5" t="s">
        <v>70</v>
      </c>
      <c r="D817" s="5" t="s">
        <v>72</v>
      </c>
      <c r="E817" s="5" t="s">
        <v>618</v>
      </c>
      <c r="F817" s="5" t="s">
        <v>178</v>
      </c>
      <c r="G817" s="138">
        <v>25.543839999999999</v>
      </c>
      <c r="H817" s="138">
        <v>25.543839999999999</v>
      </c>
      <c r="I817" s="138">
        <v>25.543839999999999</v>
      </c>
      <c r="J817" s="122">
        <f t="shared" si="340"/>
        <v>100</v>
      </c>
      <c r="K817" s="122">
        <f t="shared" si="341"/>
        <v>100</v>
      </c>
    </row>
    <row r="818" spans="1:11" ht="51" x14ac:dyDescent="0.2">
      <c r="A818" s="15" t="s">
        <v>553</v>
      </c>
      <c r="B818" s="5" t="s">
        <v>44</v>
      </c>
      <c r="C818" s="4" t="s">
        <v>70</v>
      </c>
      <c r="D818" s="4" t="s">
        <v>72</v>
      </c>
      <c r="E818" s="4" t="s">
        <v>556</v>
      </c>
      <c r="F818" s="5"/>
      <c r="G818" s="138">
        <f>G819+G820</f>
        <v>1260.1631199999999</v>
      </c>
      <c r="H818" s="138">
        <f t="shared" ref="H818:I818" si="352">H819+H820</f>
        <v>1260.1631199999999</v>
      </c>
      <c r="I818" s="138">
        <f t="shared" si="352"/>
        <v>1260.1631199999999</v>
      </c>
      <c r="J818" s="122">
        <f t="shared" si="340"/>
        <v>100</v>
      </c>
      <c r="K818" s="122">
        <f t="shared" si="341"/>
        <v>100</v>
      </c>
    </row>
    <row r="819" spans="1:11" x14ac:dyDescent="0.2">
      <c r="A819" s="36" t="s">
        <v>279</v>
      </c>
      <c r="B819" s="5" t="s">
        <v>44</v>
      </c>
      <c r="C819" s="4" t="s">
        <v>70</v>
      </c>
      <c r="D819" s="4" t="s">
        <v>72</v>
      </c>
      <c r="E819" s="4" t="s">
        <v>556</v>
      </c>
      <c r="F819" s="5" t="s">
        <v>150</v>
      </c>
      <c r="G819" s="138">
        <v>970.65688</v>
      </c>
      <c r="H819" s="138">
        <v>970.65688</v>
      </c>
      <c r="I819" s="138">
        <v>970.65688</v>
      </c>
      <c r="J819" s="122">
        <f t="shared" si="340"/>
        <v>100</v>
      </c>
      <c r="K819" s="122">
        <f t="shared" si="341"/>
        <v>100</v>
      </c>
    </row>
    <row r="820" spans="1:11" ht="38.25" x14ac:dyDescent="0.2">
      <c r="A820" s="13" t="s">
        <v>281</v>
      </c>
      <c r="B820" s="5" t="s">
        <v>44</v>
      </c>
      <c r="C820" s="4" t="s">
        <v>70</v>
      </c>
      <c r="D820" s="4" t="s">
        <v>72</v>
      </c>
      <c r="E820" s="4" t="s">
        <v>556</v>
      </c>
      <c r="F820" s="5" t="s">
        <v>205</v>
      </c>
      <c r="G820" s="138">
        <v>289.50623999999999</v>
      </c>
      <c r="H820" s="138">
        <v>289.50623999999999</v>
      </c>
      <c r="I820" s="138">
        <v>289.50623999999999</v>
      </c>
      <c r="J820" s="122">
        <f t="shared" si="340"/>
        <v>100</v>
      </c>
      <c r="K820" s="122">
        <f t="shared" si="341"/>
        <v>100</v>
      </c>
    </row>
    <row r="821" spans="1:11" x14ac:dyDescent="0.2">
      <c r="A821" s="21" t="s">
        <v>111</v>
      </c>
      <c r="B821" s="7" t="s">
        <v>44</v>
      </c>
      <c r="C821" s="7" t="s">
        <v>70</v>
      </c>
      <c r="D821" s="7" t="s">
        <v>88</v>
      </c>
      <c r="E821" s="7"/>
      <c r="F821" s="7"/>
      <c r="G821" s="131">
        <f>G822</f>
        <v>800</v>
      </c>
      <c r="H821" s="131">
        <f t="shared" ref="H821:I824" si="353">H822</f>
        <v>800</v>
      </c>
      <c r="I821" s="131">
        <f t="shared" si="353"/>
        <v>800</v>
      </c>
      <c r="J821" s="122">
        <f t="shared" si="340"/>
        <v>100</v>
      </c>
      <c r="K821" s="122">
        <f t="shared" si="341"/>
        <v>100</v>
      </c>
    </row>
    <row r="822" spans="1:11" ht="51" x14ac:dyDescent="0.2">
      <c r="A822" s="37" t="s">
        <v>552</v>
      </c>
      <c r="B822" s="10" t="s">
        <v>44</v>
      </c>
      <c r="C822" s="10" t="s">
        <v>70</v>
      </c>
      <c r="D822" s="10" t="s">
        <v>88</v>
      </c>
      <c r="E822" s="10" t="s">
        <v>549</v>
      </c>
      <c r="F822" s="10"/>
      <c r="G822" s="132">
        <f>G823</f>
        <v>800</v>
      </c>
      <c r="H822" s="132">
        <f t="shared" si="353"/>
        <v>800</v>
      </c>
      <c r="I822" s="132">
        <f t="shared" si="353"/>
        <v>800</v>
      </c>
      <c r="J822" s="122">
        <f t="shared" si="340"/>
        <v>100</v>
      </c>
      <c r="K822" s="122">
        <f t="shared" si="341"/>
        <v>100</v>
      </c>
    </row>
    <row r="823" spans="1:11" ht="25.5" x14ac:dyDescent="0.2">
      <c r="A823" s="15" t="s">
        <v>551</v>
      </c>
      <c r="B823" s="4" t="s">
        <v>44</v>
      </c>
      <c r="C823" s="4" t="s">
        <v>70</v>
      </c>
      <c r="D823" s="4" t="s">
        <v>88</v>
      </c>
      <c r="E823" s="4" t="s">
        <v>548</v>
      </c>
      <c r="F823" s="4"/>
      <c r="G823" s="133">
        <f>G824</f>
        <v>800</v>
      </c>
      <c r="H823" s="133">
        <f t="shared" si="353"/>
        <v>800</v>
      </c>
      <c r="I823" s="133">
        <f t="shared" si="353"/>
        <v>800</v>
      </c>
      <c r="J823" s="122">
        <f t="shared" si="340"/>
        <v>100</v>
      </c>
      <c r="K823" s="122">
        <f t="shared" si="341"/>
        <v>100</v>
      </c>
    </row>
    <row r="824" spans="1:11" ht="38.25" x14ac:dyDescent="0.2">
      <c r="A824" s="15" t="s">
        <v>550</v>
      </c>
      <c r="B824" s="4" t="s">
        <v>44</v>
      </c>
      <c r="C824" s="4" t="s">
        <v>70</v>
      </c>
      <c r="D824" s="4" t="s">
        <v>88</v>
      </c>
      <c r="E824" s="4" t="s">
        <v>547</v>
      </c>
      <c r="F824" s="4"/>
      <c r="G824" s="135">
        <f>G825</f>
        <v>800</v>
      </c>
      <c r="H824" s="135">
        <f t="shared" si="353"/>
        <v>800</v>
      </c>
      <c r="I824" s="135">
        <f t="shared" si="353"/>
        <v>800</v>
      </c>
      <c r="J824" s="122">
        <f t="shared" si="340"/>
        <v>100</v>
      </c>
      <c r="K824" s="122">
        <f t="shared" si="341"/>
        <v>100</v>
      </c>
    </row>
    <row r="825" spans="1:11" ht="25.5" x14ac:dyDescent="0.2">
      <c r="A825" s="13" t="s">
        <v>121</v>
      </c>
      <c r="B825" s="5" t="s">
        <v>44</v>
      </c>
      <c r="C825" s="5" t="s">
        <v>70</v>
      </c>
      <c r="D825" s="5" t="s">
        <v>88</v>
      </c>
      <c r="E825" s="5" t="s">
        <v>547</v>
      </c>
      <c r="F825" s="5" t="s">
        <v>122</v>
      </c>
      <c r="G825" s="138">
        <f>400+400</f>
        <v>800</v>
      </c>
      <c r="H825" s="138">
        <f t="shared" ref="H825:I825" si="354">400+400</f>
        <v>800</v>
      </c>
      <c r="I825" s="138">
        <f t="shared" si="354"/>
        <v>800</v>
      </c>
      <c r="J825" s="122">
        <f t="shared" si="340"/>
        <v>100</v>
      </c>
      <c r="K825" s="122">
        <f t="shared" si="341"/>
        <v>100</v>
      </c>
    </row>
    <row r="826" spans="1:11" ht="38.25" x14ac:dyDescent="0.2">
      <c r="A826" s="45" t="s">
        <v>684</v>
      </c>
      <c r="B826" s="46" t="s">
        <v>685</v>
      </c>
      <c r="C826" s="46"/>
      <c r="D826" s="46"/>
      <c r="E826" s="46"/>
      <c r="F826" s="46"/>
      <c r="G826" s="117">
        <f>G827+G854+G874+G900+G909+G895</f>
        <v>194780.40329999998</v>
      </c>
      <c r="H826" s="117">
        <f t="shared" ref="H826:I826" si="355">H827+H854+H874+H900+H909+H895</f>
        <v>191725.02750999999</v>
      </c>
      <c r="I826" s="117">
        <f t="shared" si="355"/>
        <v>175101.34189999997</v>
      </c>
      <c r="J826" s="122">
        <f t="shared" si="340"/>
        <v>89.896796050016178</v>
      </c>
      <c r="K826" s="122">
        <f t="shared" si="341"/>
        <v>91.329412844062333</v>
      </c>
    </row>
    <row r="827" spans="1:11" x14ac:dyDescent="0.2">
      <c r="A827" s="32" t="s">
        <v>124</v>
      </c>
      <c r="B827" s="8" t="s">
        <v>685</v>
      </c>
      <c r="C827" s="8" t="s">
        <v>67</v>
      </c>
      <c r="D827" s="8"/>
      <c r="E827" s="8"/>
      <c r="F827" s="8"/>
      <c r="G827" s="130">
        <f>G828</f>
        <v>7680.8644299999987</v>
      </c>
      <c r="H827" s="130">
        <f t="shared" ref="H827:I827" si="356">H828</f>
        <v>7696.55746</v>
      </c>
      <c r="I827" s="130">
        <f t="shared" si="356"/>
        <v>7696.55746</v>
      </c>
      <c r="J827" s="122">
        <f t="shared" si="340"/>
        <v>100.2043133314358</v>
      </c>
      <c r="K827" s="122">
        <f t="shared" si="341"/>
        <v>100</v>
      </c>
    </row>
    <row r="828" spans="1:11" ht="13.5" x14ac:dyDescent="0.2">
      <c r="A828" s="21" t="s">
        <v>116</v>
      </c>
      <c r="B828" s="12" t="s">
        <v>685</v>
      </c>
      <c r="C828" s="7" t="s">
        <v>67</v>
      </c>
      <c r="D828" s="7" t="s">
        <v>104</v>
      </c>
      <c r="E828" s="7"/>
      <c r="F828" s="7"/>
      <c r="G828" s="131">
        <f>G833+G829</f>
        <v>7680.8644299999987</v>
      </c>
      <c r="H828" s="131">
        <f t="shared" ref="H828:I828" si="357">H833+H829</f>
        <v>7696.55746</v>
      </c>
      <c r="I828" s="131">
        <f t="shared" si="357"/>
        <v>7696.55746</v>
      </c>
      <c r="J828" s="122">
        <f t="shared" si="340"/>
        <v>100.2043133314358</v>
      </c>
      <c r="K828" s="122">
        <f t="shared" si="341"/>
        <v>100</v>
      </c>
    </row>
    <row r="829" spans="1:11" ht="25.5" x14ac:dyDescent="0.2">
      <c r="A829" s="55" t="s">
        <v>576</v>
      </c>
      <c r="B829" s="10" t="s">
        <v>685</v>
      </c>
      <c r="C829" s="10" t="s">
        <v>67</v>
      </c>
      <c r="D829" s="10" t="s">
        <v>104</v>
      </c>
      <c r="E829" s="10" t="s">
        <v>296</v>
      </c>
      <c r="F829" s="10"/>
      <c r="G829" s="132">
        <f>G830</f>
        <v>13.7</v>
      </c>
      <c r="H829" s="132">
        <f t="shared" ref="H829:I831" si="358">H830</f>
        <v>13.7</v>
      </c>
      <c r="I829" s="132">
        <f t="shared" si="358"/>
        <v>13.7</v>
      </c>
      <c r="J829" s="122">
        <f t="shared" si="340"/>
        <v>100</v>
      </c>
      <c r="K829" s="122">
        <f t="shared" si="341"/>
        <v>100</v>
      </c>
    </row>
    <row r="830" spans="1:11" ht="25.5" x14ac:dyDescent="0.2">
      <c r="A830" s="20" t="s">
        <v>348</v>
      </c>
      <c r="B830" s="4" t="s">
        <v>685</v>
      </c>
      <c r="C830" s="4" t="s">
        <v>67</v>
      </c>
      <c r="D830" s="4" t="s">
        <v>104</v>
      </c>
      <c r="E830" s="4" t="s">
        <v>349</v>
      </c>
      <c r="F830" s="4"/>
      <c r="G830" s="133">
        <f>G831</f>
        <v>13.7</v>
      </c>
      <c r="H830" s="133">
        <f t="shared" si="358"/>
        <v>13.7</v>
      </c>
      <c r="I830" s="133">
        <f t="shared" si="358"/>
        <v>13.7</v>
      </c>
      <c r="J830" s="122">
        <f t="shared" si="340"/>
        <v>100</v>
      </c>
      <c r="K830" s="122">
        <f t="shared" si="341"/>
        <v>100</v>
      </c>
    </row>
    <row r="831" spans="1:11" ht="38.25" x14ac:dyDescent="0.2">
      <c r="A831" s="22" t="s">
        <v>297</v>
      </c>
      <c r="B831" s="4" t="s">
        <v>685</v>
      </c>
      <c r="C831" s="4" t="s">
        <v>67</v>
      </c>
      <c r="D831" s="4" t="s">
        <v>104</v>
      </c>
      <c r="E831" s="4" t="s">
        <v>32</v>
      </c>
      <c r="F831" s="4"/>
      <c r="G831" s="133">
        <f>G832</f>
        <v>13.7</v>
      </c>
      <c r="H831" s="133">
        <f t="shared" si="358"/>
        <v>13.7</v>
      </c>
      <c r="I831" s="133">
        <f t="shared" si="358"/>
        <v>13.7</v>
      </c>
      <c r="J831" s="122">
        <f t="shared" si="340"/>
        <v>100</v>
      </c>
      <c r="K831" s="122">
        <f t="shared" si="341"/>
        <v>100</v>
      </c>
    </row>
    <row r="832" spans="1:11" ht="25.5" x14ac:dyDescent="0.2">
      <c r="A832" s="23" t="s">
        <v>157</v>
      </c>
      <c r="B832" s="5" t="s">
        <v>685</v>
      </c>
      <c r="C832" s="5" t="s">
        <v>67</v>
      </c>
      <c r="D832" s="5" t="s">
        <v>104</v>
      </c>
      <c r="E832" s="5" t="s">
        <v>32</v>
      </c>
      <c r="F832" s="68" t="s">
        <v>122</v>
      </c>
      <c r="G832" s="134">
        <v>13.7</v>
      </c>
      <c r="H832" s="134">
        <v>13.7</v>
      </c>
      <c r="I832" s="134">
        <v>13.7</v>
      </c>
      <c r="J832" s="122">
        <f t="shared" si="340"/>
        <v>100</v>
      </c>
      <c r="K832" s="122">
        <f t="shared" si="341"/>
        <v>100</v>
      </c>
    </row>
    <row r="833" spans="1:11" x14ac:dyDescent="0.2">
      <c r="A833" s="16" t="s">
        <v>163</v>
      </c>
      <c r="B833" s="10" t="s">
        <v>685</v>
      </c>
      <c r="C833" s="10" t="s">
        <v>67</v>
      </c>
      <c r="D833" s="10" t="s">
        <v>104</v>
      </c>
      <c r="E833" s="10" t="s">
        <v>186</v>
      </c>
      <c r="F833" s="10"/>
      <c r="G833" s="132">
        <f>G839+G846+G834+G851</f>
        <v>7667.1644299999989</v>
      </c>
      <c r="H833" s="132">
        <f t="shared" ref="H833:I833" si="359">H839+H846+H834+H851</f>
        <v>7682.8574600000002</v>
      </c>
      <c r="I833" s="132">
        <f t="shared" si="359"/>
        <v>7682.8574600000002</v>
      </c>
      <c r="J833" s="122">
        <f t="shared" si="340"/>
        <v>100.20467840677314</v>
      </c>
      <c r="K833" s="122">
        <f t="shared" si="341"/>
        <v>100</v>
      </c>
    </row>
    <row r="834" spans="1:11" ht="25.5" x14ac:dyDescent="0.2">
      <c r="A834" s="27" t="s">
        <v>554</v>
      </c>
      <c r="B834" s="4" t="s">
        <v>685</v>
      </c>
      <c r="C834" s="4" t="s">
        <v>67</v>
      </c>
      <c r="D834" s="4" t="s">
        <v>104</v>
      </c>
      <c r="E834" s="4" t="s">
        <v>555</v>
      </c>
      <c r="F834" s="10"/>
      <c r="G834" s="133">
        <f>SUM(G835:G838)</f>
        <v>110.13170000000001</v>
      </c>
      <c r="H834" s="133">
        <f t="shared" ref="H834:I834" si="360">SUM(H835:H838)</f>
        <v>110.13170000000001</v>
      </c>
      <c r="I834" s="133">
        <f t="shared" si="360"/>
        <v>110.13170000000001</v>
      </c>
      <c r="J834" s="122">
        <f t="shared" si="340"/>
        <v>100</v>
      </c>
      <c r="K834" s="122">
        <f t="shared" si="341"/>
        <v>100</v>
      </c>
    </row>
    <row r="835" spans="1:11" x14ac:dyDescent="0.2">
      <c r="A835" s="36" t="s">
        <v>279</v>
      </c>
      <c r="B835" s="5" t="s">
        <v>685</v>
      </c>
      <c r="C835" s="5" t="s">
        <v>67</v>
      </c>
      <c r="D835" s="4" t="s">
        <v>104</v>
      </c>
      <c r="E835" s="5" t="s">
        <v>555</v>
      </c>
      <c r="F835" s="5" t="s">
        <v>150</v>
      </c>
      <c r="G835" s="138">
        <v>35.383600000000001</v>
      </c>
      <c r="H835" s="138">
        <v>35.383600000000001</v>
      </c>
      <c r="I835" s="138">
        <v>35.383600000000001</v>
      </c>
      <c r="J835" s="122">
        <f t="shared" si="340"/>
        <v>100</v>
      </c>
      <c r="K835" s="122">
        <f t="shared" si="341"/>
        <v>100</v>
      </c>
    </row>
    <row r="836" spans="1:11" ht="38.25" x14ac:dyDescent="0.2">
      <c r="A836" s="13" t="s">
        <v>281</v>
      </c>
      <c r="B836" s="5" t="s">
        <v>685</v>
      </c>
      <c r="C836" s="5" t="s">
        <v>67</v>
      </c>
      <c r="D836" s="4" t="s">
        <v>104</v>
      </c>
      <c r="E836" s="5" t="s">
        <v>555</v>
      </c>
      <c r="F836" s="5" t="s">
        <v>205</v>
      </c>
      <c r="G836" s="138">
        <v>10.6859</v>
      </c>
      <c r="H836" s="138">
        <v>10.6859</v>
      </c>
      <c r="I836" s="138">
        <v>10.6859</v>
      </c>
      <c r="J836" s="122">
        <f t="shared" si="340"/>
        <v>100</v>
      </c>
      <c r="K836" s="122">
        <f t="shared" si="341"/>
        <v>100</v>
      </c>
    </row>
    <row r="837" spans="1:11" ht="25.5" x14ac:dyDescent="0.2">
      <c r="A837" s="36" t="s">
        <v>184</v>
      </c>
      <c r="B837" s="5" t="s">
        <v>685</v>
      </c>
      <c r="C837" s="5" t="s">
        <v>67</v>
      </c>
      <c r="D837" s="4" t="s">
        <v>104</v>
      </c>
      <c r="E837" s="5" t="s">
        <v>555</v>
      </c>
      <c r="F837" s="5" t="s">
        <v>118</v>
      </c>
      <c r="G837" s="138">
        <v>49.2029</v>
      </c>
      <c r="H837" s="138">
        <v>49.2029</v>
      </c>
      <c r="I837" s="138">
        <v>49.2029</v>
      </c>
      <c r="J837" s="122">
        <f t="shared" si="340"/>
        <v>100</v>
      </c>
      <c r="K837" s="122">
        <f t="shared" si="341"/>
        <v>100</v>
      </c>
    </row>
    <row r="838" spans="1:11" ht="38.25" x14ac:dyDescent="0.2">
      <c r="A838" s="13" t="s">
        <v>185</v>
      </c>
      <c r="B838" s="5" t="s">
        <v>685</v>
      </c>
      <c r="C838" s="5" t="s">
        <v>67</v>
      </c>
      <c r="D838" s="4" t="s">
        <v>104</v>
      </c>
      <c r="E838" s="5" t="s">
        <v>555</v>
      </c>
      <c r="F838" s="5" t="s">
        <v>178</v>
      </c>
      <c r="G838" s="138">
        <v>14.859299999999999</v>
      </c>
      <c r="H838" s="138">
        <v>14.859299999999999</v>
      </c>
      <c r="I838" s="138">
        <v>14.859299999999999</v>
      </c>
      <c r="J838" s="122">
        <f t="shared" si="340"/>
        <v>100</v>
      </c>
      <c r="K838" s="122">
        <f t="shared" si="341"/>
        <v>100</v>
      </c>
    </row>
    <row r="839" spans="1:11" ht="25.5" x14ac:dyDescent="0.2">
      <c r="A839" s="35" t="s">
        <v>158</v>
      </c>
      <c r="B839" s="10" t="s">
        <v>685</v>
      </c>
      <c r="C839" s="10" t="s">
        <v>67</v>
      </c>
      <c r="D839" s="10" t="s">
        <v>104</v>
      </c>
      <c r="E839" s="10" t="s">
        <v>629</v>
      </c>
      <c r="F839" s="10"/>
      <c r="G839" s="132">
        <f>G840</f>
        <v>4442.1991999999991</v>
      </c>
      <c r="H839" s="132">
        <f t="shared" ref="H839:I839" si="361">H840</f>
        <v>4457.2016199999998</v>
      </c>
      <c r="I839" s="132">
        <f t="shared" si="361"/>
        <v>4457.2016199999998</v>
      </c>
      <c r="J839" s="122">
        <f t="shared" si="340"/>
        <v>100.3377250619468</v>
      </c>
      <c r="K839" s="122">
        <f t="shared" si="341"/>
        <v>100</v>
      </c>
    </row>
    <row r="840" spans="1:11" ht="25.5" x14ac:dyDescent="0.2">
      <c r="A840" s="28" t="s">
        <v>686</v>
      </c>
      <c r="B840" s="4" t="s">
        <v>685</v>
      </c>
      <c r="C840" s="4" t="s">
        <v>67</v>
      </c>
      <c r="D840" s="4" t="s">
        <v>104</v>
      </c>
      <c r="E840" s="4" t="s">
        <v>687</v>
      </c>
      <c r="F840" s="4"/>
      <c r="G840" s="133">
        <f>SUM(G841:G845)</f>
        <v>4442.1991999999991</v>
      </c>
      <c r="H840" s="133">
        <f t="shared" ref="H840:I840" si="362">SUM(H841:H845)</f>
        <v>4457.2016199999998</v>
      </c>
      <c r="I840" s="133">
        <f t="shared" si="362"/>
        <v>4457.2016199999998</v>
      </c>
      <c r="J840" s="122">
        <f t="shared" si="340"/>
        <v>100.3377250619468</v>
      </c>
      <c r="K840" s="122">
        <f t="shared" si="341"/>
        <v>100</v>
      </c>
    </row>
    <row r="841" spans="1:11" x14ac:dyDescent="0.2">
      <c r="A841" s="36" t="s">
        <v>279</v>
      </c>
      <c r="B841" s="5" t="s">
        <v>685</v>
      </c>
      <c r="C841" s="5" t="s">
        <v>67</v>
      </c>
      <c r="D841" s="5" t="s">
        <v>104</v>
      </c>
      <c r="E841" s="5" t="s">
        <v>687</v>
      </c>
      <c r="F841" s="5" t="s">
        <v>150</v>
      </c>
      <c r="G841" s="138">
        <v>2512.6573899999999</v>
      </c>
      <c r="H841" s="138">
        <v>2527.6598100000001</v>
      </c>
      <c r="I841" s="138">
        <v>2527.6598100000001</v>
      </c>
      <c r="J841" s="122">
        <f t="shared" si="340"/>
        <v>100.59707384141218</v>
      </c>
      <c r="K841" s="122">
        <f t="shared" si="341"/>
        <v>100</v>
      </c>
    </row>
    <row r="842" spans="1:11" ht="38.25" x14ac:dyDescent="0.2">
      <c r="A842" s="13" t="s">
        <v>281</v>
      </c>
      <c r="B842" s="5" t="s">
        <v>685</v>
      </c>
      <c r="C842" s="5" t="s">
        <v>67</v>
      </c>
      <c r="D842" s="5" t="s">
        <v>104</v>
      </c>
      <c r="E842" s="5" t="s">
        <v>687</v>
      </c>
      <c r="F842" s="5" t="s">
        <v>205</v>
      </c>
      <c r="G842" s="138">
        <v>716.84276</v>
      </c>
      <c r="H842" s="138">
        <v>716.84276</v>
      </c>
      <c r="I842" s="138">
        <v>716.84276</v>
      </c>
      <c r="J842" s="122">
        <f t="shared" si="340"/>
        <v>100</v>
      </c>
      <c r="K842" s="122">
        <f t="shared" si="341"/>
        <v>100</v>
      </c>
    </row>
    <row r="843" spans="1:11" ht="25.5" x14ac:dyDescent="0.2">
      <c r="A843" s="13" t="s">
        <v>184</v>
      </c>
      <c r="B843" s="5" t="s">
        <v>685</v>
      </c>
      <c r="C843" s="5" t="s">
        <v>67</v>
      </c>
      <c r="D843" s="5" t="s">
        <v>104</v>
      </c>
      <c r="E843" s="5" t="s">
        <v>687</v>
      </c>
      <c r="F843" s="5" t="s">
        <v>118</v>
      </c>
      <c r="G843" s="134">
        <v>925.33371999999997</v>
      </c>
      <c r="H843" s="134">
        <v>925.33371999999997</v>
      </c>
      <c r="I843" s="134">
        <v>925.33371999999997</v>
      </c>
      <c r="J843" s="122">
        <f t="shared" si="340"/>
        <v>100</v>
      </c>
      <c r="K843" s="122">
        <f t="shared" si="341"/>
        <v>100</v>
      </c>
    </row>
    <row r="844" spans="1:11" ht="25.5" x14ac:dyDescent="0.2">
      <c r="A844" s="13" t="s">
        <v>688</v>
      </c>
      <c r="B844" s="5" t="s">
        <v>685</v>
      </c>
      <c r="C844" s="5" t="s">
        <v>67</v>
      </c>
      <c r="D844" s="5" t="s">
        <v>104</v>
      </c>
      <c r="E844" s="5" t="s">
        <v>687</v>
      </c>
      <c r="F844" s="5" t="s">
        <v>433</v>
      </c>
      <c r="G844" s="134">
        <v>12</v>
      </c>
      <c r="H844" s="134">
        <v>12</v>
      </c>
      <c r="I844" s="134">
        <v>12</v>
      </c>
      <c r="J844" s="122">
        <f t="shared" si="340"/>
        <v>100</v>
      </c>
      <c r="K844" s="122">
        <f t="shared" si="341"/>
        <v>100</v>
      </c>
    </row>
    <row r="845" spans="1:11" s="96" customFormat="1" ht="38.25" x14ac:dyDescent="0.2">
      <c r="A845" s="13" t="s">
        <v>185</v>
      </c>
      <c r="B845" s="5" t="s">
        <v>685</v>
      </c>
      <c r="C845" s="5" t="s">
        <v>67</v>
      </c>
      <c r="D845" s="5" t="s">
        <v>104</v>
      </c>
      <c r="E845" s="5" t="s">
        <v>687</v>
      </c>
      <c r="F845" s="5" t="s">
        <v>178</v>
      </c>
      <c r="G845" s="134">
        <v>275.36532999999997</v>
      </c>
      <c r="H845" s="134">
        <v>275.36532999999997</v>
      </c>
      <c r="I845" s="134">
        <v>275.36532999999997</v>
      </c>
      <c r="J845" s="122">
        <f t="shared" si="340"/>
        <v>100</v>
      </c>
      <c r="K845" s="122">
        <f t="shared" si="341"/>
        <v>100</v>
      </c>
    </row>
    <row r="846" spans="1:11" s="93" customFormat="1" ht="25.5" x14ac:dyDescent="0.2">
      <c r="A846" s="29" t="s">
        <v>442</v>
      </c>
      <c r="B846" s="4" t="s">
        <v>685</v>
      </c>
      <c r="C846" s="4" t="s">
        <v>67</v>
      </c>
      <c r="D846" s="4" t="s">
        <v>104</v>
      </c>
      <c r="E846" s="4" t="s">
        <v>618</v>
      </c>
      <c r="F846" s="4"/>
      <c r="G846" s="133">
        <f>SUM(G847:G850)</f>
        <v>656.13035000000002</v>
      </c>
      <c r="H846" s="133">
        <f t="shared" ref="H846:I846" si="363">SUM(H847:H850)</f>
        <v>656.13035000000002</v>
      </c>
      <c r="I846" s="133">
        <f t="shared" si="363"/>
        <v>656.13035000000002</v>
      </c>
      <c r="J846" s="122">
        <f t="shared" si="340"/>
        <v>100</v>
      </c>
      <c r="K846" s="122">
        <f t="shared" si="341"/>
        <v>100</v>
      </c>
    </row>
    <row r="847" spans="1:11" s="96" customFormat="1" x14ac:dyDescent="0.2">
      <c r="A847" s="36" t="s">
        <v>279</v>
      </c>
      <c r="B847" s="5" t="s">
        <v>685</v>
      </c>
      <c r="C847" s="5" t="s">
        <v>67</v>
      </c>
      <c r="D847" s="5" t="s">
        <v>104</v>
      </c>
      <c r="E847" s="5" t="s">
        <v>683</v>
      </c>
      <c r="F847" s="5" t="s">
        <v>150</v>
      </c>
      <c r="G847" s="138">
        <v>344.17779999999999</v>
      </c>
      <c r="H847" s="138">
        <v>344.17779999999999</v>
      </c>
      <c r="I847" s="138">
        <v>344.17779999999999</v>
      </c>
      <c r="J847" s="122">
        <f t="shared" si="340"/>
        <v>100</v>
      </c>
      <c r="K847" s="122">
        <f t="shared" si="341"/>
        <v>100</v>
      </c>
    </row>
    <row r="848" spans="1:11" s="93" customFormat="1" ht="38.25" x14ac:dyDescent="0.2">
      <c r="A848" s="13" t="s">
        <v>281</v>
      </c>
      <c r="B848" s="5" t="s">
        <v>685</v>
      </c>
      <c r="C848" s="5" t="s">
        <v>67</v>
      </c>
      <c r="D848" s="5" t="s">
        <v>104</v>
      </c>
      <c r="E848" s="5" t="s">
        <v>618</v>
      </c>
      <c r="F848" s="5" t="s">
        <v>205</v>
      </c>
      <c r="G848" s="138">
        <v>109.86718</v>
      </c>
      <c r="H848" s="138">
        <v>109.86718</v>
      </c>
      <c r="I848" s="138">
        <v>109.86718</v>
      </c>
      <c r="J848" s="122">
        <f t="shared" si="340"/>
        <v>100</v>
      </c>
      <c r="K848" s="122">
        <f t="shared" si="341"/>
        <v>100</v>
      </c>
    </row>
    <row r="849" spans="1:11" ht="25.5" x14ac:dyDescent="0.2">
      <c r="A849" s="13" t="s">
        <v>184</v>
      </c>
      <c r="B849" s="5" t="s">
        <v>685</v>
      </c>
      <c r="C849" s="5" t="s">
        <v>67</v>
      </c>
      <c r="D849" s="5" t="s">
        <v>104</v>
      </c>
      <c r="E849" s="5" t="s">
        <v>683</v>
      </c>
      <c r="F849" s="5" t="s">
        <v>118</v>
      </c>
      <c r="G849" s="138">
        <v>161.48702</v>
      </c>
      <c r="H849" s="138">
        <v>161.48702</v>
      </c>
      <c r="I849" s="138">
        <v>161.48702</v>
      </c>
      <c r="J849" s="122">
        <f t="shared" ref="J849:J879" si="364">I849/G849*100</f>
        <v>100</v>
      </c>
      <c r="K849" s="122">
        <f t="shared" ref="K849:K880" si="365">I849/H849*100</f>
        <v>100</v>
      </c>
    </row>
    <row r="850" spans="1:11" ht="28.5" customHeight="1" x14ac:dyDescent="0.2">
      <c r="A850" s="13" t="s">
        <v>185</v>
      </c>
      <c r="B850" s="5" t="s">
        <v>685</v>
      </c>
      <c r="C850" s="5" t="s">
        <v>67</v>
      </c>
      <c r="D850" s="5" t="s">
        <v>104</v>
      </c>
      <c r="E850" s="5" t="s">
        <v>618</v>
      </c>
      <c r="F850" s="5" t="s">
        <v>178</v>
      </c>
      <c r="G850" s="138">
        <v>40.598350000000003</v>
      </c>
      <c r="H850" s="138">
        <v>40.598350000000003</v>
      </c>
      <c r="I850" s="138">
        <v>40.598350000000003</v>
      </c>
      <c r="J850" s="122">
        <f t="shared" si="364"/>
        <v>100</v>
      </c>
      <c r="K850" s="122">
        <f t="shared" si="365"/>
        <v>100</v>
      </c>
    </row>
    <row r="851" spans="1:11" ht="51" x14ac:dyDescent="0.2">
      <c r="A851" s="15" t="s">
        <v>553</v>
      </c>
      <c r="B851" s="4" t="s">
        <v>685</v>
      </c>
      <c r="C851" s="4" t="s">
        <v>67</v>
      </c>
      <c r="D851" s="4" t="s">
        <v>104</v>
      </c>
      <c r="E851" s="4" t="s">
        <v>556</v>
      </c>
      <c r="F851" s="4"/>
      <c r="G851" s="133">
        <f>SUM(G852:G853)</f>
        <v>2458.70318</v>
      </c>
      <c r="H851" s="133">
        <f t="shared" ref="H851:I851" si="366">SUM(H852:H853)</f>
        <v>2459.3937900000001</v>
      </c>
      <c r="I851" s="133">
        <f t="shared" si="366"/>
        <v>2459.3937900000001</v>
      </c>
      <c r="J851" s="122">
        <f t="shared" si="364"/>
        <v>100.02808838438155</v>
      </c>
      <c r="K851" s="122">
        <f t="shared" si="365"/>
        <v>100</v>
      </c>
    </row>
    <row r="852" spans="1:11" x14ac:dyDescent="0.2">
      <c r="A852" s="36" t="s">
        <v>279</v>
      </c>
      <c r="B852" s="5" t="s">
        <v>685</v>
      </c>
      <c r="C852" s="5" t="s">
        <v>67</v>
      </c>
      <c r="D852" s="5" t="s">
        <v>104</v>
      </c>
      <c r="E852" s="5" t="s">
        <v>689</v>
      </c>
      <c r="F852" s="5" t="s">
        <v>150</v>
      </c>
      <c r="G852" s="138">
        <v>1850.44652</v>
      </c>
      <c r="H852" s="138">
        <v>1855.20613</v>
      </c>
      <c r="I852" s="138">
        <v>1855.20613</v>
      </c>
      <c r="J852" s="122">
        <f t="shared" si="364"/>
        <v>100.25721413445659</v>
      </c>
      <c r="K852" s="122">
        <f t="shared" si="365"/>
        <v>100</v>
      </c>
    </row>
    <row r="853" spans="1:11" ht="38.25" x14ac:dyDescent="0.2">
      <c r="A853" s="13" t="s">
        <v>281</v>
      </c>
      <c r="B853" s="5" t="s">
        <v>685</v>
      </c>
      <c r="C853" s="5" t="s">
        <v>67</v>
      </c>
      <c r="D853" s="5" t="s">
        <v>104</v>
      </c>
      <c r="E853" s="5" t="s">
        <v>556</v>
      </c>
      <c r="F853" s="5" t="s">
        <v>205</v>
      </c>
      <c r="G853" s="138">
        <v>608.25666000000001</v>
      </c>
      <c r="H853" s="138">
        <v>604.18766000000005</v>
      </c>
      <c r="I853" s="138">
        <v>604.18766000000005</v>
      </c>
      <c r="J853" s="122">
        <f t="shared" si="364"/>
        <v>99.331038972923054</v>
      </c>
      <c r="K853" s="122">
        <f t="shared" si="365"/>
        <v>100</v>
      </c>
    </row>
    <row r="854" spans="1:11" x14ac:dyDescent="0.2">
      <c r="A854" s="19" t="s">
        <v>127</v>
      </c>
      <c r="B854" s="8" t="s">
        <v>685</v>
      </c>
      <c r="C854" s="8" t="s">
        <v>70</v>
      </c>
      <c r="D854" s="8"/>
      <c r="E854" s="8"/>
      <c r="F854" s="8"/>
      <c r="G854" s="130">
        <f>G855+G862</f>
        <v>102138.49208999999</v>
      </c>
      <c r="H854" s="130">
        <f t="shared" ref="H854:I854" si="367">H855+H862</f>
        <v>102138.49208999999</v>
      </c>
      <c r="I854" s="130">
        <f t="shared" si="367"/>
        <v>100724.89638999999</v>
      </c>
      <c r="J854" s="122">
        <f t="shared" si="364"/>
        <v>98.616001008949311</v>
      </c>
      <c r="K854" s="122">
        <f t="shared" si="365"/>
        <v>98.616001008949311</v>
      </c>
    </row>
    <row r="855" spans="1:11" ht="13.5" x14ac:dyDescent="0.2">
      <c r="A855" s="21" t="s">
        <v>60</v>
      </c>
      <c r="B855" s="12" t="s">
        <v>685</v>
      </c>
      <c r="C855" s="7" t="s">
        <v>70</v>
      </c>
      <c r="D855" s="7" t="s">
        <v>72</v>
      </c>
      <c r="E855" s="21"/>
      <c r="F855" s="21"/>
      <c r="G855" s="131">
        <f>G856</f>
        <v>2902.2290899999998</v>
      </c>
      <c r="H855" s="131">
        <f t="shared" ref="H855:I855" si="368">H856</f>
        <v>2902.2290899999998</v>
      </c>
      <c r="I855" s="131">
        <f t="shared" si="368"/>
        <v>1488.6333900000002</v>
      </c>
      <c r="J855" s="122">
        <f t="shared" si="364"/>
        <v>51.292759593971283</v>
      </c>
      <c r="K855" s="122">
        <f t="shared" si="365"/>
        <v>51.292759593971283</v>
      </c>
    </row>
    <row r="856" spans="1:11" x14ac:dyDescent="0.2">
      <c r="A856" s="38" t="s">
        <v>163</v>
      </c>
      <c r="B856" s="10" t="s">
        <v>685</v>
      </c>
      <c r="C856" s="10" t="s">
        <v>70</v>
      </c>
      <c r="D856" s="10" t="s">
        <v>72</v>
      </c>
      <c r="E856" s="10" t="s">
        <v>186</v>
      </c>
      <c r="F856" s="38"/>
      <c r="G856" s="154">
        <f>G857+G860</f>
        <v>2902.2290899999998</v>
      </c>
      <c r="H856" s="154">
        <f t="shared" ref="H856:I856" si="369">H857+H860</f>
        <v>2902.2290899999998</v>
      </c>
      <c r="I856" s="154">
        <f t="shared" si="369"/>
        <v>1488.6333900000002</v>
      </c>
      <c r="J856" s="122">
        <f t="shared" si="364"/>
        <v>51.292759593971283</v>
      </c>
      <c r="K856" s="122">
        <f t="shared" si="365"/>
        <v>51.292759593971283</v>
      </c>
    </row>
    <row r="857" spans="1:11" ht="51" x14ac:dyDescent="0.2">
      <c r="A857" s="28" t="s">
        <v>291</v>
      </c>
      <c r="B857" s="4" t="s">
        <v>685</v>
      </c>
      <c r="C857" s="4" t="s">
        <v>70</v>
      </c>
      <c r="D857" s="4" t="s">
        <v>72</v>
      </c>
      <c r="E857" s="4" t="s">
        <v>304</v>
      </c>
      <c r="F857" s="4"/>
      <c r="G857" s="135">
        <f>SUM(G858:G859)</f>
        <v>42.890090000000001</v>
      </c>
      <c r="H857" s="135">
        <f t="shared" ref="H857:I857" si="370">SUM(H858:H859)</f>
        <v>42.890090000000001</v>
      </c>
      <c r="I857" s="135">
        <f t="shared" si="370"/>
        <v>42.890090000000001</v>
      </c>
      <c r="J857" s="122">
        <f t="shared" si="364"/>
        <v>100</v>
      </c>
      <c r="K857" s="122">
        <f t="shared" si="365"/>
        <v>100</v>
      </c>
    </row>
    <row r="858" spans="1:11" x14ac:dyDescent="0.2">
      <c r="A858" s="36" t="s">
        <v>279</v>
      </c>
      <c r="B858" s="5" t="s">
        <v>685</v>
      </c>
      <c r="C858" s="5" t="s">
        <v>70</v>
      </c>
      <c r="D858" s="5" t="s">
        <v>72</v>
      </c>
      <c r="E858" s="5" t="s">
        <v>304</v>
      </c>
      <c r="F858" s="5" t="s">
        <v>150</v>
      </c>
      <c r="G858" s="134">
        <v>32.941690000000001</v>
      </c>
      <c r="H858" s="134">
        <v>32.941690000000001</v>
      </c>
      <c r="I858" s="134">
        <v>32.941690000000001</v>
      </c>
      <c r="J858" s="122">
        <f t="shared" si="364"/>
        <v>100</v>
      </c>
      <c r="K858" s="122">
        <f t="shared" si="365"/>
        <v>100</v>
      </c>
    </row>
    <row r="859" spans="1:11" ht="38.25" x14ac:dyDescent="0.2">
      <c r="A859" s="13" t="s">
        <v>281</v>
      </c>
      <c r="B859" s="5" t="s">
        <v>685</v>
      </c>
      <c r="C859" s="5" t="s">
        <v>70</v>
      </c>
      <c r="D859" s="5" t="s">
        <v>72</v>
      </c>
      <c r="E859" s="5" t="s">
        <v>304</v>
      </c>
      <c r="F859" s="5" t="s">
        <v>205</v>
      </c>
      <c r="G859" s="134">
        <v>9.9483999999999995</v>
      </c>
      <c r="H859" s="134">
        <v>9.9483999999999995</v>
      </c>
      <c r="I859" s="134">
        <v>9.9483999999999995</v>
      </c>
      <c r="J859" s="122">
        <f t="shared" si="364"/>
        <v>100</v>
      </c>
      <c r="K859" s="122">
        <f t="shared" si="365"/>
        <v>100</v>
      </c>
    </row>
    <row r="860" spans="1:11" ht="51" x14ac:dyDescent="0.2">
      <c r="A860" s="29" t="s">
        <v>290</v>
      </c>
      <c r="B860" s="4" t="s">
        <v>685</v>
      </c>
      <c r="C860" s="4" t="s">
        <v>70</v>
      </c>
      <c r="D860" s="4" t="s">
        <v>72</v>
      </c>
      <c r="E860" s="4" t="s">
        <v>303</v>
      </c>
      <c r="F860" s="4"/>
      <c r="G860" s="135">
        <f>G861</f>
        <v>2859.3389999999999</v>
      </c>
      <c r="H860" s="135">
        <f t="shared" ref="H860:I860" si="371">H861</f>
        <v>2859.3389999999999</v>
      </c>
      <c r="I860" s="135">
        <f t="shared" si="371"/>
        <v>1445.7433000000001</v>
      </c>
      <c r="J860" s="122">
        <f t="shared" si="364"/>
        <v>50.562150902708638</v>
      </c>
      <c r="K860" s="122">
        <f t="shared" si="365"/>
        <v>50.562150902708638</v>
      </c>
    </row>
    <row r="861" spans="1:11" ht="25.5" x14ac:dyDescent="0.2">
      <c r="A861" s="17" t="s">
        <v>172</v>
      </c>
      <c r="B861" s="5" t="s">
        <v>685</v>
      </c>
      <c r="C861" s="5" t="s">
        <v>70</v>
      </c>
      <c r="D861" s="5" t="s">
        <v>72</v>
      </c>
      <c r="E861" s="5" t="s">
        <v>303</v>
      </c>
      <c r="F861" s="5" t="s">
        <v>122</v>
      </c>
      <c r="G861" s="134">
        <v>2859.3389999999999</v>
      </c>
      <c r="H861" s="134">
        <v>2859.3389999999999</v>
      </c>
      <c r="I861" s="134">
        <v>1445.7433000000001</v>
      </c>
      <c r="J861" s="122">
        <f t="shared" si="364"/>
        <v>50.562150902708638</v>
      </c>
      <c r="K861" s="122">
        <f t="shared" si="365"/>
        <v>50.562150902708638</v>
      </c>
    </row>
    <row r="862" spans="1:11" x14ac:dyDescent="0.2">
      <c r="A862" s="100" t="s">
        <v>478</v>
      </c>
      <c r="B862" s="101" t="s">
        <v>685</v>
      </c>
      <c r="C862" s="101" t="s">
        <v>70</v>
      </c>
      <c r="D862" s="101" t="s">
        <v>73</v>
      </c>
      <c r="E862" s="87"/>
      <c r="F862" s="87"/>
      <c r="G862" s="137">
        <f>G863+G870</f>
        <v>99236.262999999992</v>
      </c>
      <c r="H862" s="137">
        <f t="shared" ref="H862:I862" si="372">H863+H870</f>
        <v>99236.262999999992</v>
      </c>
      <c r="I862" s="137">
        <f t="shared" si="372"/>
        <v>99236.262999999992</v>
      </c>
      <c r="J862" s="122">
        <f t="shared" si="364"/>
        <v>100</v>
      </c>
      <c r="K862" s="122">
        <f t="shared" si="365"/>
        <v>100</v>
      </c>
    </row>
    <row r="863" spans="1:11" ht="51" x14ac:dyDescent="0.2">
      <c r="A863" s="37" t="s">
        <v>582</v>
      </c>
      <c r="B863" s="10" t="s">
        <v>685</v>
      </c>
      <c r="C863" s="102" t="s">
        <v>70</v>
      </c>
      <c r="D863" s="102" t="s">
        <v>73</v>
      </c>
      <c r="E863" s="10" t="s">
        <v>206</v>
      </c>
      <c r="F863" s="102"/>
      <c r="G863" s="136">
        <f>G864</f>
        <v>91158.7</v>
      </c>
      <c r="H863" s="136">
        <f t="shared" ref="H863:I864" si="373">H864</f>
        <v>91158.7</v>
      </c>
      <c r="I863" s="136">
        <f t="shared" si="373"/>
        <v>91158.7</v>
      </c>
      <c r="J863" s="122">
        <f t="shared" si="364"/>
        <v>100</v>
      </c>
      <c r="K863" s="122">
        <f t="shared" si="365"/>
        <v>100</v>
      </c>
    </row>
    <row r="864" spans="1:11" ht="25.5" x14ac:dyDescent="0.2">
      <c r="A864" s="15" t="s">
        <v>477</v>
      </c>
      <c r="B864" s="4" t="s">
        <v>685</v>
      </c>
      <c r="C864" s="91" t="s">
        <v>70</v>
      </c>
      <c r="D864" s="91" t="s">
        <v>73</v>
      </c>
      <c r="E864" s="4" t="s">
        <v>476</v>
      </c>
      <c r="F864" s="91"/>
      <c r="G864" s="135">
        <f>G865</f>
        <v>91158.7</v>
      </c>
      <c r="H864" s="135">
        <f t="shared" si="373"/>
        <v>91158.7</v>
      </c>
      <c r="I864" s="135">
        <f t="shared" si="373"/>
        <v>91158.7</v>
      </c>
      <c r="J864" s="122">
        <f t="shared" si="364"/>
        <v>100</v>
      </c>
      <c r="K864" s="122">
        <f t="shared" si="365"/>
        <v>100</v>
      </c>
    </row>
    <row r="865" spans="1:11" ht="25.5" x14ac:dyDescent="0.2">
      <c r="A865" s="15" t="s">
        <v>473</v>
      </c>
      <c r="B865" s="4" t="s">
        <v>685</v>
      </c>
      <c r="C865" s="91" t="s">
        <v>70</v>
      </c>
      <c r="D865" s="91" t="s">
        <v>73</v>
      </c>
      <c r="E865" s="4" t="s">
        <v>475</v>
      </c>
      <c r="F865" s="91"/>
      <c r="G865" s="135">
        <f>G866+G868</f>
        <v>91158.7</v>
      </c>
      <c r="H865" s="135">
        <f t="shared" ref="H865:I865" si="374">H866+H868</f>
        <v>91158.7</v>
      </c>
      <c r="I865" s="135">
        <f t="shared" si="374"/>
        <v>91158.7</v>
      </c>
      <c r="J865" s="122">
        <f t="shared" si="364"/>
        <v>100</v>
      </c>
      <c r="K865" s="122">
        <f t="shared" si="365"/>
        <v>100</v>
      </c>
    </row>
    <row r="866" spans="1:11" ht="63.75" x14ac:dyDescent="0.2">
      <c r="A866" s="15" t="s">
        <v>516</v>
      </c>
      <c r="B866" s="4" t="s">
        <v>685</v>
      </c>
      <c r="C866" s="91" t="s">
        <v>70</v>
      </c>
      <c r="D866" s="91" t="s">
        <v>73</v>
      </c>
      <c r="E866" s="4" t="s">
        <v>515</v>
      </c>
      <c r="F866" s="91"/>
      <c r="G866" s="135">
        <f>G867</f>
        <v>4750</v>
      </c>
      <c r="H866" s="135">
        <f t="shared" ref="H866:I866" si="375">H867</f>
        <v>4750</v>
      </c>
      <c r="I866" s="135">
        <f t="shared" si="375"/>
        <v>4750</v>
      </c>
      <c r="J866" s="122">
        <f t="shared" si="364"/>
        <v>100</v>
      </c>
      <c r="K866" s="122">
        <f t="shared" si="365"/>
        <v>100</v>
      </c>
    </row>
    <row r="867" spans="1:11" x14ac:dyDescent="0.2">
      <c r="A867" s="13" t="s">
        <v>176</v>
      </c>
      <c r="B867" s="5" t="s">
        <v>685</v>
      </c>
      <c r="C867" s="68" t="s">
        <v>70</v>
      </c>
      <c r="D867" s="68" t="s">
        <v>73</v>
      </c>
      <c r="E867" s="5" t="s">
        <v>515</v>
      </c>
      <c r="F867" s="68" t="s">
        <v>126</v>
      </c>
      <c r="G867" s="134">
        <v>4750</v>
      </c>
      <c r="H867" s="134">
        <v>4750</v>
      </c>
      <c r="I867" s="134">
        <v>4750</v>
      </c>
      <c r="J867" s="122">
        <f t="shared" si="364"/>
        <v>100</v>
      </c>
      <c r="K867" s="122">
        <f t="shared" si="365"/>
        <v>100</v>
      </c>
    </row>
    <row r="868" spans="1:11" ht="25.5" x14ac:dyDescent="0.2">
      <c r="A868" s="15" t="s">
        <v>407</v>
      </c>
      <c r="B868" s="4" t="s">
        <v>685</v>
      </c>
      <c r="C868" s="91" t="s">
        <v>70</v>
      </c>
      <c r="D868" s="91" t="s">
        <v>73</v>
      </c>
      <c r="E868" s="4" t="s">
        <v>474</v>
      </c>
      <c r="F868" s="91"/>
      <c r="G868" s="135">
        <f>G869</f>
        <v>86408.7</v>
      </c>
      <c r="H868" s="135">
        <f t="shared" ref="H868:I868" si="376">H869</f>
        <v>86408.7</v>
      </c>
      <c r="I868" s="135">
        <f t="shared" si="376"/>
        <v>86408.7</v>
      </c>
      <c r="J868" s="122">
        <f t="shared" si="364"/>
        <v>100</v>
      </c>
      <c r="K868" s="122">
        <f t="shared" si="365"/>
        <v>100</v>
      </c>
    </row>
    <row r="869" spans="1:11" x14ac:dyDescent="0.2">
      <c r="A869" s="13" t="s">
        <v>176</v>
      </c>
      <c r="B869" s="5" t="s">
        <v>685</v>
      </c>
      <c r="C869" s="68" t="s">
        <v>70</v>
      </c>
      <c r="D869" s="68" t="s">
        <v>73</v>
      </c>
      <c r="E869" s="5" t="s">
        <v>474</v>
      </c>
      <c r="F869" s="68" t="s">
        <v>126</v>
      </c>
      <c r="G869" s="134">
        <v>86408.7</v>
      </c>
      <c r="H869" s="134">
        <v>86408.7</v>
      </c>
      <c r="I869" s="134">
        <v>86408.7</v>
      </c>
      <c r="J869" s="122">
        <f t="shared" si="364"/>
        <v>100</v>
      </c>
      <c r="K869" s="122">
        <f t="shared" si="365"/>
        <v>100</v>
      </c>
    </row>
    <row r="870" spans="1:11" ht="38.25" x14ac:dyDescent="0.2">
      <c r="A870" s="38" t="s">
        <v>584</v>
      </c>
      <c r="B870" s="10" t="s">
        <v>685</v>
      </c>
      <c r="C870" s="102" t="s">
        <v>70</v>
      </c>
      <c r="D870" s="102" t="s">
        <v>73</v>
      </c>
      <c r="E870" s="102" t="s">
        <v>41</v>
      </c>
      <c r="F870" s="102"/>
      <c r="G870" s="136">
        <f>G871</f>
        <v>8077.5630000000001</v>
      </c>
      <c r="H870" s="136">
        <f t="shared" ref="H870:I872" si="377">H871</f>
        <v>8077.5630000000001</v>
      </c>
      <c r="I870" s="136">
        <f t="shared" si="377"/>
        <v>8077.5630000000001</v>
      </c>
      <c r="J870" s="122">
        <f t="shared" si="364"/>
        <v>100</v>
      </c>
      <c r="K870" s="122">
        <f t="shared" si="365"/>
        <v>100</v>
      </c>
    </row>
    <row r="871" spans="1:11" ht="25.5" x14ac:dyDescent="0.2">
      <c r="A871" s="116" t="s">
        <v>631</v>
      </c>
      <c r="B871" s="5" t="s">
        <v>685</v>
      </c>
      <c r="C871" s="91" t="s">
        <v>70</v>
      </c>
      <c r="D871" s="91" t="s">
        <v>73</v>
      </c>
      <c r="E871" s="91" t="s">
        <v>632</v>
      </c>
      <c r="F871" s="91"/>
      <c r="G871" s="135">
        <f>G872</f>
        <v>8077.5630000000001</v>
      </c>
      <c r="H871" s="135">
        <f t="shared" si="377"/>
        <v>8077.5630000000001</v>
      </c>
      <c r="I871" s="135">
        <f t="shared" si="377"/>
        <v>8077.5630000000001</v>
      </c>
      <c r="J871" s="122">
        <f t="shared" si="364"/>
        <v>100</v>
      </c>
      <c r="K871" s="122">
        <f t="shared" si="365"/>
        <v>100</v>
      </c>
    </row>
    <row r="872" spans="1:11" ht="51" x14ac:dyDescent="0.2">
      <c r="A872" s="98" t="s">
        <v>690</v>
      </c>
      <c r="B872" s="5" t="s">
        <v>685</v>
      </c>
      <c r="C872" s="91" t="s">
        <v>70</v>
      </c>
      <c r="D872" s="91" t="s">
        <v>73</v>
      </c>
      <c r="E872" s="91" t="s">
        <v>691</v>
      </c>
      <c r="F872" s="91"/>
      <c r="G872" s="135">
        <f>G873</f>
        <v>8077.5630000000001</v>
      </c>
      <c r="H872" s="135">
        <f t="shared" si="377"/>
        <v>8077.5630000000001</v>
      </c>
      <c r="I872" s="135">
        <f t="shared" si="377"/>
        <v>8077.5630000000001</v>
      </c>
      <c r="J872" s="122">
        <f t="shared" si="364"/>
        <v>100</v>
      </c>
      <c r="K872" s="122">
        <f t="shared" si="365"/>
        <v>100</v>
      </c>
    </row>
    <row r="873" spans="1:11" x14ac:dyDescent="0.2">
      <c r="A873" s="13" t="s">
        <v>176</v>
      </c>
      <c r="B873" s="5" t="s">
        <v>685</v>
      </c>
      <c r="C873" s="68" t="s">
        <v>70</v>
      </c>
      <c r="D873" s="68" t="s">
        <v>73</v>
      </c>
      <c r="E873" s="68" t="s">
        <v>691</v>
      </c>
      <c r="F873" s="68" t="s">
        <v>126</v>
      </c>
      <c r="G873" s="134">
        <v>8077.5630000000001</v>
      </c>
      <c r="H873" s="134">
        <v>8077.5630000000001</v>
      </c>
      <c r="I873" s="134">
        <v>8077.5630000000001</v>
      </c>
      <c r="J873" s="122">
        <f t="shared" si="364"/>
        <v>100</v>
      </c>
      <c r="K873" s="122">
        <f t="shared" si="365"/>
        <v>100</v>
      </c>
    </row>
    <row r="874" spans="1:11" x14ac:dyDescent="0.2">
      <c r="A874" s="32" t="s">
        <v>140</v>
      </c>
      <c r="B874" s="8" t="s">
        <v>685</v>
      </c>
      <c r="C874" s="8" t="s">
        <v>72</v>
      </c>
      <c r="D874" s="8"/>
      <c r="E874" s="8"/>
      <c r="F874" s="8"/>
      <c r="G874" s="130">
        <f>G880+G875</f>
        <v>48276.27289</v>
      </c>
      <c r="H874" s="130">
        <f t="shared" ref="H874:I874" si="378">H880+H875</f>
        <v>48276.27289</v>
      </c>
      <c r="I874" s="130">
        <f t="shared" si="378"/>
        <v>33200.954559999998</v>
      </c>
      <c r="J874" s="122">
        <f t="shared" si="364"/>
        <v>68.772820626915632</v>
      </c>
      <c r="K874" s="122">
        <f t="shared" si="365"/>
        <v>68.772820626915632</v>
      </c>
    </row>
    <row r="875" spans="1:11" x14ac:dyDescent="0.2">
      <c r="A875" s="26" t="s">
        <v>94</v>
      </c>
      <c r="B875" s="7" t="s">
        <v>685</v>
      </c>
      <c r="C875" s="7" t="s">
        <v>72</v>
      </c>
      <c r="D875" s="7" t="s">
        <v>69</v>
      </c>
      <c r="E875" s="7"/>
      <c r="F875" s="7"/>
      <c r="G875" s="131">
        <f>G878</f>
        <v>648.452</v>
      </c>
      <c r="H875" s="131">
        <f t="shared" ref="H875:I875" si="379">H878</f>
        <v>648.452</v>
      </c>
      <c r="I875" s="131">
        <f t="shared" si="379"/>
        <v>648.452</v>
      </c>
      <c r="J875" s="122">
        <f t="shared" si="364"/>
        <v>100</v>
      </c>
      <c r="K875" s="122">
        <f t="shared" si="365"/>
        <v>100</v>
      </c>
    </row>
    <row r="876" spans="1:11" ht="25.5" x14ac:dyDescent="0.2">
      <c r="A876" s="127" t="s">
        <v>586</v>
      </c>
      <c r="B876" s="102" t="s">
        <v>685</v>
      </c>
      <c r="C876" s="10" t="s">
        <v>72</v>
      </c>
      <c r="D876" s="10" t="s">
        <v>69</v>
      </c>
      <c r="E876" s="10" t="s">
        <v>325</v>
      </c>
      <c r="F876" s="10"/>
      <c r="G876" s="132">
        <f>G877</f>
        <v>648.452</v>
      </c>
      <c r="H876" s="132">
        <f t="shared" ref="H876:I877" si="380">H877</f>
        <v>648.452</v>
      </c>
      <c r="I876" s="132">
        <f t="shared" si="380"/>
        <v>648.452</v>
      </c>
      <c r="J876" s="122">
        <f t="shared" si="364"/>
        <v>100</v>
      </c>
      <c r="K876" s="122">
        <f t="shared" si="365"/>
        <v>100</v>
      </c>
    </row>
    <row r="877" spans="1:11" ht="25.5" x14ac:dyDescent="0.2">
      <c r="A877" s="128" t="s">
        <v>327</v>
      </c>
      <c r="B877" s="91" t="s">
        <v>685</v>
      </c>
      <c r="C877" s="4" t="s">
        <v>72</v>
      </c>
      <c r="D877" s="4" t="s">
        <v>69</v>
      </c>
      <c r="E877" s="4" t="s">
        <v>350</v>
      </c>
      <c r="F877" s="4"/>
      <c r="G877" s="133">
        <f>G878</f>
        <v>648.452</v>
      </c>
      <c r="H877" s="133">
        <f t="shared" si="380"/>
        <v>648.452</v>
      </c>
      <c r="I877" s="133">
        <f t="shared" si="380"/>
        <v>648.452</v>
      </c>
      <c r="J877" s="122">
        <f t="shared" si="364"/>
        <v>100</v>
      </c>
      <c r="K877" s="122">
        <f t="shared" si="365"/>
        <v>100</v>
      </c>
    </row>
    <row r="878" spans="1:11" s="57" customFormat="1" ht="26.25" x14ac:dyDescent="0.25">
      <c r="A878" s="14" t="s">
        <v>172</v>
      </c>
      <c r="B878" s="70" t="s">
        <v>685</v>
      </c>
      <c r="C878" s="4" t="s">
        <v>72</v>
      </c>
      <c r="D878" s="4" t="s">
        <v>69</v>
      </c>
      <c r="E878" s="4" t="s">
        <v>692</v>
      </c>
      <c r="F878" s="4"/>
      <c r="G878" s="133">
        <f>SUM(G879:G879)</f>
        <v>648.452</v>
      </c>
      <c r="H878" s="133">
        <f t="shared" ref="H878:I878" si="381">SUM(H879:H879)</f>
        <v>648.452</v>
      </c>
      <c r="I878" s="133">
        <f t="shared" si="381"/>
        <v>648.452</v>
      </c>
      <c r="J878" s="122">
        <f t="shared" si="364"/>
        <v>100</v>
      </c>
      <c r="K878" s="122">
        <f t="shared" si="365"/>
        <v>100</v>
      </c>
    </row>
    <row r="879" spans="1:11" s="39" customFormat="1" ht="25.5" x14ac:dyDescent="0.2">
      <c r="A879" s="34" t="s">
        <v>121</v>
      </c>
      <c r="B879" s="9" t="s">
        <v>685</v>
      </c>
      <c r="C879" s="5" t="s">
        <v>72</v>
      </c>
      <c r="D879" s="5" t="s">
        <v>69</v>
      </c>
      <c r="E879" s="5" t="s">
        <v>692</v>
      </c>
      <c r="F879" s="5" t="s">
        <v>122</v>
      </c>
      <c r="G879" s="138">
        <v>648.452</v>
      </c>
      <c r="H879" s="138">
        <v>648.452</v>
      </c>
      <c r="I879" s="138">
        <v>648.452</v>
      </c>
      <c r="J879" s="122">
        <f t="shared" si="364"/>
        <v>100</v>
      </c>
      <c r="K879" s="122">
        <f t="shared" si="365"/>
        <v>100</v>
      </c>
    </row>
    <row r="880" spans="1:11" s="39" customFormat="1" x14ac:dyDescent="0.2">
      <c r="A880" s="26" t="s">
        <v>56</v>
      </c>
      <c r="B880" s="7" t="s">
        <v>685</v>
      </c>
      <c r="C880" s="7" t="s">
        <v>72</v>
      </c>
      <c r="D880" s="7" t="s">
        <v>82</v>
      </c>
      <c r="E880" s="7"/>
      <c r="F880" s="7"/>
      <c r="G880" s="131">
        <f>G891+G881+G886</f>
        <v>47627.820890000003</v>
      </c>
      <c r="H880" s="131">
        <f t="shared" ref="H880:I880" si="382">H891+H881+H886</f>
        <v>47627.820890000003</v>
      </c>
      <c r="I880" s="131">
        <f t="shared" si="382"/>
        <v>32552.502560000001</v>
      </c>
      <c r="J880" s="122">
        <f>I880/G880*100</f>
        <v>68.347663092087345</v>
      </c>
      <c r="K880" s="122">
        <f t="shared" si="365"/>
        <v>68.347663092087345</v>
      </c>
    </row>
    <row r="881" spans="1:11" ht="25.5" x14ac:dyDescent="0.2">
      <c r="A881" s="108" t="s">
        <v>594</v>
      </c>
      <c r="B881" s="102" t="s">
        <v>685</v>
      </c>
      <c r="C881" s="102" t="s">
        <v>72</v>
      </c>
      <c r="D881" s="102" t="s">
        <v>82</v>
      </c>
      <c r="E881" s="102" t="s">
        <v>41</v>
      </c>
      <c r="F881" s="102"/>
      <c r="G881" s="136">
        <f>G882</f>
        <v>4286</v>
      </c>
      <c r="H881" s="136">
        <f t="shared" ref="H881:I882" si="383">H882</f>
        <v>4286</v>
      </c>
      <c r="I881" s="136">
        <f t="shared" si="383"/>
        <v>4286</v>
      </c>
      <c r="J881" s="122">
        <f t="shared" ref="J881:J918" si="384">I881/G881*100</f>
        <v>100</v>
      </c>
      <c r="K881" s="122">
        <f t="shared" ref="K881:K918" si="385">I881/H881*100</f>
        <v>100</v>
      </c>
    </row>
    <row r="882" spans="1:11" ht="38.25" x14ac:dyDescent="0.2">
      <c r="A882" s="116" t="s">
        <v>693</v>
      </c>
      <c r="B882" s="91" t="s">
        <v>685</v>
      </c>
      <c r="C882" s="91" t="s">
        <v>72</v>
      </c>
      <c r="D882" s="91" t="s">
        <v>82</v>
      </c>
      <c r="E882" s="91" t="s">
        <v>694</v>
      </c>
      <c r="F882" s="102"/>
      <c r="G882" s="134">
        <f>G883</f>
        <v>4286</v>
      </c>
      <c r="H882" s="134">
        <f t="shared" si="383"/>
        <v>4286</v>
      </c>
      <c r="I882" s="134">
        <f t="shared" si="383"/>
        <v>4286</v>
      </c>
      <c r="J882" s="122">
        <f t="shared" si="384"/>
        <v>100</v>
      </c>
      <c r="K882" s="122">
        <f t="shared" si="385"/>
        <v>100</v>
      </c>
    </row>
    <row r="883" spans="1:11" x14ac:dyDescent="0.2">
      <c r="A883" s="116" t="s">
        <v>431</v>
      </c>
      <c r="B883" s="91" t="s">
        <v>685</v>
      </c>
      <c r="C883" s="91" t="s">
        <v>72</v>
      </c>
      <c r="D883" s="91" t="s">
        <v>82</v>
      </c>
      <c r="E883" s="91" t="s">
        <v>695</v>
      </c>
      <c r="F883" s="102"/>
      <c r="G883" s="134">
        <f>G884+G885</f>
        <v>4286</v>
      </c>
      <c r="H883" s="134">
        <f t="shared" ref="H883:I883" si="386">H884+H885</f>
        <v>4286</v>
      </c>
      <c r="I883" s="134">
        <f t="shared" si="386"/>
        <v>4286</v>
      </c>
      <c r="J883" s="122">
        <f t="shared" si="384"/>
        <v>100</v>
      </c>
      <c r="K883" s="122">
        <f t="shared" si="385"/>
        <v>100</v>
      </c>
    </row>
    <row r="884" spans="1:11" ht="25.5" x14ac:dyDescent="0.2">
      <c r="A884" s="80" t="s">
        <v>121</v>
      </c>
      <c r="B884" s="68" t="s">
        <v>685</v>
      </c>
      <c r="C884" s="68" t="s">
        <v>72</v>
      </c>
      <c r="D884" s="68" t="s">
        <v>82</v>
      </c>
      <c r="E884" s="68" t="s">
        <v>695</v>
      </c>
      <c r="F884" s="68" t="s">
        <v>122</v>
      </c>
      <c r="G884" s="134">
        <v>2143</v>
      </c>
      <c r="H884" s="134">
        <v>2143</v>
      </c>
      <c r="I884" s="134">
        <v>2143</v>
      </c>
      <c r="J884" s="122">
        <f t="shared" si="384"/>
        <v>100</v>
      </c>
      <c r="K884" s="122">
        <f t="shared" si="385"/>
        <v>100</v>
      </c>
    </row>
    <row r="885" spans="1:11" x14ac:dyDescent="0.2">
      <c r="A885" s="13" t="s">
        <v>176</v>
      </c>
      <c r="B885" s="68" t="s">
        <v>685</v>
      </c>
      <c r="C885" s="68" t="s">
        <v>72</v>
      </c>
      <c r="D885" s="68" t="s">
        <v>82</v>
      </c>
      <c r="E885" s="68" t="s">
        <v>695</v>
      </c>
      <c r="F885" s="68" t="s">
        <v>126</v>
      </c>
      <c r="G885" s="134">
        <v>2143</v>
      </c>
      <c r="H885" s="134">
        <v>2143</v>
      </c>
      <c r="I885" s="134">
        <v>2143</v>
      </c>
      <c r="J885" s="122">
        <f t="shared" si="384"/>
        <v>100</v>
      </c>
      <c r="K885" s="122">
        <f t="shared" si="385"/>
        <v>100</v>
      </c>
    </row>
    <row r="886" spans="1:11" ht="38.25" x14ac:dyDescent="0.2">
      <c r="A886" s="55" t="s">
        <v>585</v>
      </c>
      <c r="B886" s="6" t="s">
        <v>685</v>
      </c>
      <c r="C886" s="10" t="s">
        <v>72</v>
      </c>
      <c r="D886" s="10" t="s">
        <v>82</v>
      </c>
      <c r="E886" s="10" t="s">
        <v>314</v>
      </c>
      <c r="F886" s="10"/>
      <c r="G886" s="132">
        <f>G887</f>
        <v>22946.002560000001</v>
      </c>
      <c r="H886" s="132">
        <f t="shared" ref="H886:I887" si="387">H887</f>
        <v>22946.002560000001</v>
      </c>
      <c r="I886" s="132">
        <f t="shared" si="387"/>
        <v>22946.002560000001</v>
      </c>
      <c r="J886" s="122">
        <f t="shared" si="384"/>
        <v>100</v>
      </c>
      <c r="K886" s="122">
        <f t="shared" si="385"/>
        <v>100</v>
      </c>
    </row>
    <row r="887" spans="1:11" ht="25.5" x14ac:dyDescent="0.2">
      <c r="A887" s="22" t="s">
        <v>315</v>
      </c>
      <c r="B887" s="4" t="s">
        <v>685</v>
      </c>
      <c r="C887" s="4" t="s">
        <v>72</v>
      </c>
      <c r="D887" s="4" t="s">
        <v>82</v>
      </c>
      <c r="E887" s="4" t="s">
        <v>326</v>
      </c>
      <c r="F887" s="14"/>
      <c r="G887" s="133">
        <f>G888</f>
        <v>22946.002560000001</v>
      </c>
      <c r="H887" s="133">
        <f t="shared" si="387"/>
        <v>22946.002560000001</v>
      </c>
      <c r="I887" s="133">
        <f t="shared" si="387"/>
        <v>22946.002560000001</v>
      </c>
      <c r="J887" s="122">
        <f t="shared" si="384"/>
        <v>100</v>
      </c>
      <c r="K887" s="122">
        <f t="shared" si="385"/>
        <v>100</v>
      </c>
    </row>
    <row r="888" spans="1:11" ht="38.25" x14ac:dyDescent="0.2">
      <c r="A888" s="22" t="s">
        <v>351</v>
      </c>
      <c r="B888" s="4" t="s">
        <v>685</v>
      </c>
      <c r="C888" s="4" t="s">
        <v>72</v>
      </c>
      <c r="D888" s="4" t="s">
        <v>82</v>
      </c>
      <c r="E888" s="4" t="s">
        <v>365</v>
      </c>
      <c r="F888" s="14"/>
      <c r="G888" s="133">
        <f>SUM(G889:G890)</f>
        <v>22946.002560000001</v>
      </c>
      <c r="H888" s="133">
        <f t="shared" ref="H888:I888" si="388">SUM(H889:H890)</f>
        <v>22946.002560000001</v>
      </c>
      <c r="I888" s="133">
        <f t="shared" si="388"/>
        <v>22946.002560000001</v>
      </c>
      <c r="J888" s="122">
        <f t="shared" si="384"/>
        <v>100</v>
      </c>
      <c r="K888" s="122">
        <f t="shared" si="385"/>
        <v>100</v>
      </c>
    </row>
    <row r="889" spans="1:11" ht="25.5" x14ac:dyDescent="0.2">
      <c r="A889" s="17" t="s">
        <v>172</v>
      </c>
      <c r="B889" s="5" t="s">
        <v>685</v>
      </c>
      <c r="C889" s="5" t="s">
        <v>72</v>
      </c>
      <c r="D889" s="5" t="s">
        <v>82</v>
      </c>
      <c r="E889" s="5" t="s">
        <v>365</v>
      </c>
      <c r="F889" s="68" t="s">
        <v>122</v>
      </c>
      <c r="G889" s="134">
        <v>9145.3608600000007</v>
      </c>
      <c r="H889" s="134">
        <v>9145.3608600000007</v>
      </c>
      <c r="I889" s="134">
        <v>9145.3608600000007</v>
      </c>
      <c r="J889" s="122">
        <f t="shared" si="384"/>
        <v>100</v>
      </c>
      <c r="K889" s="122">
        <f t="shared" si="385"/>
        <v>100</v>
      </c>
    </row>
    <row r="890" spans="1:11" x14ac:dyDescent="0.2">
      <c r="A890" s="34" t="s">
        <v>176</v>
      </c>
      <c r="B890" s="5" t="s">
        <v>685</v>
      </c>
      <c r="C890" s="5" t="s">
        <v>72</v>
      </c>
      <c r="D890" s="5" t="s">
        <v>82</v>
      </c>
      <c r="E890" s="5" t="s">
        <v>365</v>
      </c>
      <c r="F890" s="68" t="s">
        <v>126</v>
      </c>
      <c r="G890" s="134">
        <v>13800.6417</v>
      </c>
      <c r="H890" s="134">
        <v>13800.6417</v>
      </c>
      <c r="I890" s="134">
        <v>13800.6417</v>
      </c>
      <c r="J890" s="122">
        <f t="shared" si="384"/>
        <v>100</v>
      </c>
      <c r="K890" s="122">
        <f t="shared" si="385"/>
        <v>100</v>
      </c>
    </row>
    <row r="891" spans="1:11" ht="38.25" x14ac:dyDescent="0.2">
      <c r="A891" s="38" t="s">
        <v>696</v>
      </c>
      <c r="B891" s="6" t="s">
        <v>685</v>
      </c>
      <c r="C891" s="10" t="s">
        <v>72</v>
      </c>
      <c r="D891" s="10" t="s">
        <v>82</v>
      </c>
      <c r="E891" s="10" t="s">
        <v>483</v>
      </c>
      <c r="F891" s="10"/>
      <c r="G891" s="132">
        <f>G892</f>
        <v>20395.818329999998</v>
      </c>
      <c r="H891" s="132">
        <f t="shared" ref="H891:I893" si="389">H892</f>
        <v>20395.818329999998</v>
      </c>
      <c r="I891" s="132">
        <f t="shared" si="389"/>
        <v>5320.5</v>
      </c>
      <c r="J891" s="122">
        <f t="shared" si="384"/>
        <v>26.086229608027701</v>
      </c>
      <c r="K891" s="122">
        <f t="shared" si="385"/>
        <v>26.086229608027701</v>
      </c>
    </row>
    <row r="892" spans="1:11" ht="25.5" x14ac:dyDescent="0.2">
      <c r="A892" s="14" t="s">
        <v>491</v>
      </c>
      <c r="B892" s="4" t="s">
        <v>685</v>
      </c>
      <c r="C892" s="4" t="s">
        <v>72</v>
      </c>
      <c r="D892" s="4" t="s">
        <v>82</v>
      </c>
      <c r="E892" s="4" t="s">
        <v>490</v>
      </c>
      <c r="F892" s="4"/>
      <c r="G892" s="133">
        <f>G893</f>
        <v>20395.818329999998</v>
      </c>
      <c r="H892" s="133">
        <f t="shared" si="389"/>
        <v>20395.818329999998</v>
      </c>
      <c r="I892" s="133">
        <f t="shared" si="389"/>
        <v>5320.5</v>
      </c>
      <c r="J892" s="122">
        <f t="shared" si="384"/>
        <v>26.086229608027701</v>
      </c>
      <c r="K892" s="122">
        <f t="shared" si="385"/>
        <v>26.086229608027701</v>
      </c>
    </row>
    <row r="893" spans="1:11" ht="25.5" x14ac:dyDescent="0.2">
      <c r="A893" s="15" t="s">
        <v>172</v>
      </c>
      <c r="B893" s="5" t="s">
        <v>685</v>
      </c>
      <c r="C893" s="5" t="s">
        <v>72</v>
      </c>
      <c r="D893" s="5" t="s">
        <v>82</v>
      </c>
      <c r="E893" s="5" t="s">
        <v>489</v>
      </c>
      <c r="F893" s="5"/>
      <c r="G893" s="138">
        <f>G894</f>
        <v>20395.818329999998</v>
      </c>
      <c r="H893" s="138">
        <f t="shared" si="389"/>
        <v>20395.818329999998</v>
      </c>
      <c r="I893" s="138">
        <f t="shared" si="389"/>
        <v>5320.5</v>
      </c>
      <c r="J893" s="122">
        <f t="shared" si="384"/>
        <v>26.086229608027701</v>
      </c>
      <c r="K893" s="122">
        <f t="shared" si="385"/>
        <v>26.086229608027701</v>
      </c>
    </row>
    <row r="894" spans="1:11" ht="25.5" x14ac:dyDescent="0.2">
      <c r="A894" s="17" t="s">
        <v>172</v>
      </c>
      <c r="B894" s="5" t="s">
        <v>685</v>
      </c>
      <c r="C894" s="5" t="s">
        <v>72</v>
      </c>
      <c r="D894" s="5" t="s">
        <v>82</v>
      </c>
      <c r="E894" s="5" t="s">
        <v>489</v>
      </c>
      <c r="F894" s="5" t="s">
        <v>122</v>
      </c>
      <c r="G894" s="138">
        <v>20395.818329999998</v>
      </c>
      <c r="H894" s="138">
        <v>20395.818329999998</v>
      </c>
      <c r="I894" s="138">
        <v>5320.5</v>
      </c>
      <c r="J894" s="122">
        <f t="shared" si="384"/>
        <v>26.086229608027701</v>
      </c>
      <c r="K894" s="122">
        <f t="shared" si="385"/>
        <v>26.086229608027701</v>
      </c>
    </row>
    <row r="895" spans="1:11" x14ac:dyDescent="0.2">
      <c r="A895" s="32" t="s">
        <v>697</v>
      </c>
      <c r="B895" s="8" t="s">
        <v>685</v>
      </c>
      <c r="C895" s="8" t="s">
        <v>75</v>
      </c>
      <c r="D895" s="8"/>
      <c r="E895" s="8"/>
      <c r="F895" s="8"/>
      <c r="G895" s="130">
        <f>G896</f>
        <v>1412.32</v>
      </c>
      <c r="H895" s="130">
        <f t="shared" ref="H895:I897" si="390">H896</f>
        <v>1412.32</v>
      </c>
      <c r="I895" s="130">
        <f t="shared" si="390"/>
        <v>1309.5</v>
      </c>
      <c r="J895" s="122">
        <f t="shared" si="384"/>
        <v>92.719780219780219</v>
      </c>
      <c r="K895" s="122">
        <f t="shared" si="385"/>
        <v>92.719780219780219</v>
      </c>
    </row>
    <row r="896" spans="1:11" x14ac:dyDescent="0.2">
      <c r="A896" s="26" t="s">
        <v>698</v>
      </c>
      <c r="B896" s="7" t="s">
        <v>685</v>
      </c>
      <c r="C896" s="7" t="s">
        <v>75</v>
      </c>
      <c r="D896" s="7" t="s">
        <v>72</v>
      </c>
      <c r="E896" s="7"/>
      <c r="F896" s="7"/>
      <c r="G896" s="131">
        <f>G897</f>
        <v>1412.32</v>
      </c>
      <c r="H896" s="131">
        <f t="shared" si="390"/>
        <v>1412.32</v>
      </c>
      <c r="I896" s="131">
        <f t="shared" si="390"/>
        <v>1309.5</v>
      </c>
      <c r="J896" s="122">
        <f t="shared" si="384"/>
        <v>92.719780219780219</v>
      </c>
      <c r="K896" s="122">
        <f t="shared" si="385"/>
        <v>92.719780219780219</v>
      </c>
    </row>
    <row r="897" spans="1:11" x14ac:dyDescent="0.2">
      <c r="A897" s="33" t="s">
        <v>163</v>
      </c>
      <c r="B897" s="102" t="s">
        <v>685</v>
      </c>
      <c r="C897" s="10" t="s">
        <v>75</v>
      </c>
      <c r="D897" s="10" t="s">
        <v>72</v>
      </c>
      <c r="E897" s="10" t="s">
        <v>186</v>
      </c>
      <c r="F897" s="10"/>
      <c r="G897" s="132">
        <f>G898</f>
        <v>1412.32</v>
      </c>
      <c r="H897" s="132">
        <f t="shared" si="390"/>
        <v>1412.32</v>
      </c>
      <c r="I897" s="132">
        <f t="shared" si="390"/>
        <v>1309.5</v>
      </c>
      <c r="J897" s="122">
        <f t="shared" si="384"/>
        <v>92.719780219780219</v>
      </c>
      <c r="K897" s="122">
        <f t="shared" si="385"/>
        <v>92.719780219780219</v>
      </c>
    </row>
    <row r="898" spans="1:11" ht="51" x14ac:dyDescent="0.2">
      <c r="A898" s="14" t="s">
        <v>699</v>
      </c>
      <c r="B898" s="70" t="s">
        <v>685</v>
      </c>
      <c r="C898" s="4" t="s">
        <v>75</v>
      </c>
      <c r="D898" s="4" t="s">
        <v>72</v>
      </c>
      <c r="E898" s="4" t="s">
        <v>700</v>
      </c>
      <c r="F898" s="4"/>
      <c r="G898" s="133">
        <f>SUM(G899:G899)</f>
        <v>1412.32</v>
      </c>
      <c r="H898" s="133">
        <f t="shared" ref="H898:I898" si="391">SUM(H899:H899)</f>
        <v>1412.32</v>
      </c>
      <c r="I898" s="133">
        <f t="shared" si="391"/>
        <v>1309.5</v>
      </c>
      <c r="J898" s="122">
        <f t="shared" si="384"/>
        <v>92.719780219780219</v>
      </c>
      <c r="K898" s="122">
        <f t="shared" si="385"/>
        <v>92.719780219780219</v>
      </c>
    </row>
    <row r="899" spans="1:11" ht="25.5" x14ac:dyDescent="0.2">
      <c r="A899" s="34" t="s">
        <v>121</v>
      </c>
      <c r="B899" s="9" t="s">
        <v>685</v>
      </c>
      <c r="C899" s="5" t="s">
        <v>72</v>
      </c>
      <c r="D899" s="5" t="s">
        <v>69</v>
      </c>
      <c r="E899" s="5" t="s">
        <v>700</v>
      </c>
      <c r="F899" s="5" t="s">
        <v>126</v>
      </c>
      <c r="G899" s="138">
        <v>1412.32</v>
      </c>
      <c r="H899" s="138">
        <v>1412.32</v>
      </c>
      <c r="I899" s="138">
        <v>1309.5</v>
      </c>
      <c r="J899" s="122">
        <f t="shared" si="384"/>
        <v>92.719780219780219</v>
      </c>
      <c r="K899" s="122">
        <f t="shared" si="385"/>
        <v>92.719780219780219</v>
      </c>
    </row>
    <row r="900" spans="1:11" x14ac:dyDescent="0.2">
      <c r="A900" s="19" t="s">
        <v>129</v>
      </c>
      <c r="B900" s="8" t="s">
        <v>685</v>
      </c>
      <c r="C900" s="8" t="s">
        <v>76</v>
      </c>
      <c r="D900" s="8"/>
      <c r="E900" s="8"/>
      <c r="F900" s="8"/>
      <c r="G900" s="141">
        <f>G901</f>
        <v>30385.775399999999</v>
      </c>
      <c r="H900" s="141">
        <f t="shared" ref="H900:I900" si="392">H901</f>
        <v>27314.706579999998</v>
      </c>
      <c r="I900" s="141">
        <f t="shared" si="392"/>
        <v>27282.755000000001</v>
      </c>
      <c r="J900" s="122">
        <f t="shared" si="384"/>
        <v>89.787917671503621</v>
      </c>
      <c r="K900" s="122">
        <f t="shared" si="385"/>
        <v>99.883024260552034</v>
      </c>
    </row>
    <row r="901" spans="1:11" x14ac:dyDescent="0.2">
      <c r="A901" s="26" t="s">
        <v>168</v>
      </c>
      <c r="B901" s="7" t="s">
        <v>685</v>
      </c>
      <c r="C901" s="7" t="s">
        <v>76</v>
      </c>
      <c r="D901" s="7" t="s">
        <v>82</v>
      </c>
      <c r="E901" s="7"/>
      <c r="F901" s="7"/>
      <c r="G901" s="143">
        <f>G906+G902</f>
        <v>30385.775399999999</v>
      </c>
      <c r="H901" s="143">
        <f t="shared" ref="H901:I901" si="393">H906+H902</f>
        <v>27314.706579999998</v>
      </c>
      <c r="I901" s="143">
        <f t="shared" si="393"/>
        <v>27282.755000000001</v>
      </c>
      <c r="J901" s="122">
        <f t="shared" si="384"/>
        <v>89.787917671503621</v>
      </c>
      <c r="K901" s="122">
        <f t="shared" si="385"/>
        <v>99.883024260552034</v>
      </c>
    </row>
    <row r="902" spans="1:11" ht="38.25" x14ac:dyDescent="0.2">
      <c r="A902" s="103" t="s">
        <v>584</v>
      </c>
      <c r="B902" s="102" t="s">
        <v>685</v>
      </c>
      <c r="C902" s="102" t="s">
        <v>76</v>
      </c>
      <c r="D902" s="102" t="s">
        <v>82</v>
      </c>
      <c r="E902" s="102" t="s">
        <v>41</v>
      </c>
      <c r="F902" s="102"/>
      <c r="G902" s="136">
        <f>G903</f>
        <v>10518.907999999999</v>
      </c>
      <c r="H902" s="136">
        <f t="shared" ref="H902:I904" si="394">H903</f>
        <v>10518.907999999999</v>
      </c>
      <c r="I902" s="136">
        <f t="shared" si="394"/>
        <v>10518.907999999999</v>
      </c>
      <c r="J902" s="122">
        <f t="shared" si="384"/>
        <v>100</v>
      </c>
      <c r="K902" s="122">
        <f t="shared" si="385"/>
        <v>100</v>
      </c>
    </row>
    <row r="903" spans="1:11" ht="38.25" x14ac:dyDescent="0.2">
      <c r="A903" s="95" t="s">
        <v>701</v>
      </c>
      <c r="B903" s="91" t="s">
        <v>685</v>
      </c>
      <c r="C903" s="91" t="s">
        <v>76</v>
      </c>
      <c r="D903" s="91" t="s">
        <v>82</v>
      </c>
      <c r="E903" s="91" t="s">
        <v>702</v>
      </c>
      <c r="F903" s="91"/>
      <c r="G903" s="135">
        <f>G904</f>
        <v>10518.907999999999</v>
      </c>
      <c r="H903" s="135">
        <f t="shared" si="394"/>
        <v>10518.907999999999</v>
      </c>
      <c r="I903" s="135">
        <f t="shared" si="394"/>
        <v>10518.907999999999</v>
      </c>
      <c r="J903" s="122">
        <f t="shared" si="384"/>
        <v>100</v>
      </c>
      <c r="K903" s="122">
        <f t="shared" si="385"/>
        <v>100</v>
      </c>
    </row>
    <row r="904" spans="1:11" ht="13.5" x14ac:dyDescent="0.2">
      <c r="A904" s="95" t="s">
        <v>431</v>
      </c>
      <c r="B904" s="91" t="s">
        <v>685</v>
      </c>
      <c r="C904" s="91" t="s">
        <v>76</v>
      </c>
      <c r="D904" s="91" t="s">
        <v>82</v>
      </c>
      <c r="E904" s="91" t="s">
        <v>703</v>
      </c>
      <c r="F904" s="107"/>
      <c r="G904" s="135">
        <f>G905</f>
        <v>10518.907999999999</v>
      </c>
      <c r="H904" s="135">
        <f t="shared" si="394"/>
        <v>10518.907999999999</v>
      </c>
      <c r="I904" s="135">
        <f t="shared" si="394"/>
        <v>10518.907999999999</v>
      </c>
      <c r="J904" s="122">
        <f t="shared" si="384"/>
        <v>100</v>
      </c>
      <c r="K904" s="122">
        <f t="shared" si="385"/>
        <v>100</v>
      </c>
    </row>
    <row r="905" spans="1:11" ht="25.5" x14ac:dyDescent="0.2">
      <c r="A905" s="17" t="s">
        <v>172</v>
      </c>
      <c r="B905" s="68" t="s">
        <v>685</v>
      </c>
      <c r="C905" s="68" t="s">
        <v>76</v>
      </c>
      <c r="D905" s="68" t="s">
        <v>82</v>
      </c>
      <c r="E905" s="68" t="s">
        <v>703</v>
      </c>
      <c r="F905" s="68" t="s">
        <v>122</v>
      </c>
      <c r="G905" s="134">
        <v>10518.907999999999</v>
      </c>
      <c r="H905" s="134">
        <v>10518.907999999999</v>
      </c>
      <c r="I905" s="134">
        <v>10518.907999999999</v>
      </c>
      <c r="J905" s="122">
        <f t="shared" si="384"/>
        <v>100</v>
      </c>
      <c r="K905" s="122">
        <f t="shared" si="385"/>
        <v>100</v>
      </c>
    </row>
    <row r="906" spans="1:11" x14ac:dyDescent="0.2">
      <c r="A906" s="33" t="s">
        <v>163</v>
      </c>
      <c r="B906" s="10" t="s">
        <v>685</v>
      </c>
      <c r="C906" s="10" t="s">
        <v>76</v>
      </c>
      <c r="D906" s="10" t="s">
        <v>82</v>
      </c>
      <c r="E906" s="10" t="s">
        <v>186</v>
      </c>
      <c r="F906" s="68"/>
      <c r="G906" s="136">
        <f t="shared" ref="G906:I907" si="395">G907</f>
        <v>19866.867399999999</v>
      </c>
      <c r="H906" s="136">
        <f t="shared" si="395"/>
        <v>16795.798579999999</v>
      </c>
      <c r="I906" s="136">
        <f t="shared" si="395"/>
        <v>16763.847000000002</v>
      </c>
      <c r="J906" s="122">
        <f t="shared" si="384"/>
        <v>84.380927614184415</v>
      </c>
      <c r="K906" s="122">
        <f t="shared" si="385"/>
        <v>99.809764448842316</v>
      </c>
    </row>
    <row r="907" spans="1:11" ht="38.25" x14ac:dyDescent="0.2">
      <c r="A907" s="29" t="s">
        <v>363</v>
      </c>
      <c r="B907" s="91" t="s">
        <v>685</v>
      </c>
      <c r="C907" s="4" t="s">
        <v>76</v>
      </c>
      <c r="D907" s="4" t="s">
        <v>82</v>
      </c>
      <c r="E907" s="4" t="s">
        <v>364</v>
      </c>
      <c r="F907" s="4"/>
      <c r="G907" s="145">
        <f t="shared" si="395"/>
        <v>19866.867399999999</v>
      </c>
      <c r="H907" s="145">
        <f t="shared" si="395"/>
        <v>16795.798579999999</v>
      </c>
      <c r="I907" s="145">
        <f t="shared" si="395"/>
        <v>16763.847000000002</v>
      </c>
      <c r="J907" s="122">
        <f t="shared" si="384"/>
        <v>84.380927614184415</v>
      </c>
      <c r="K907" s="122">
        <f t="shared" si="385"/>
        <v>99.809764448842316</v>
      </c>
    </row>
    <row r="908" spans="1:11" x14ac:dyDescent="0.2">
      <c r="A908" s="50" t="s">
        <v>50</v>
      </c>
      <c r="B908" s="68" t="s">
        <v>685</v>
      </c>
      <c r="C908" s="5" t="s">
        <v>76</v>
      </c>
      <c r="D908" s="5" t="s">
        <v>82</v>
      </c>
      <c r="E908" s="5" t="s">
        <v>364</v>
      </c>
      <c r="F908" s="5" t="s">
        <v>51</v>
      </c>
      <c r="G908" s="155">
        <v>19866.867399999999</v>
      </c>
      <c r="H908" s="155">
        <v>16795.798579999999</v>
      </c>
      <c r="I908" s="155">
        <v>16763.847000000002</v>
      </c>
      <c r="J908" s="122">
        <f t="shared" si="384"/>
        <v>84.380927614184415</v>
      </c>
      <c r="K908" s="122">
        <f t="shared" si="385"/>
        <v>99.809764448842316</v>
      </c>
    </row>
    <row r="909" spans="1:11" ht="38.25" x14ac:dyDescent="0.2">
      <c r="A909" s="19" t="s">
        <v>496</v>
      </c>
      <c r="B909" s="8" t="s">
        <v>685</v>
      </c>
      <c r="C909" s="8" t="s">
        <v>89</v>
      </c>
      <c r="D909" s="8"/>
      <c r="E909" s="8"/>
      <c r="F909" s="8"/>
      <c r="G909" s="130">
        <f>G910</f>
        <v>4886.6784900000002</v>
      </c>
      <c r="H909" s="130">
        <f t="shared" ref="H909:I909" si="396">H910</f>
        <v>4886.6784900000002</v>
      </c>
      <c r="I909" s="130">
        <f t="shared" si="396"/>
        <v>4886.6784900000002</v>
      </c>
      <c r="J909" s="122">
        <f t="shared" si="384"/>
        <v>100</v>
      </c>
      <c r="K909" s="122">
        <f t="shared" si="385"/>
        <v>100</v>
      </c>
    </row>
    <row r="910" spans="1:11" x14ac:dyDescent="0.2">
      <c r="A910" s="26" t="s">
        <v>495</v>
      </c>
      <c r="B910" s="7" t="s">
        <v>685</v>
      </c>
      <c r="C910" s="7" t="s">
        <v>89</v>
      </c>
      <c r="D910" s="7" t="s">
        <v>82</v>
      </c>
      <c r="E910" s="7"/>
      <c r="F910" s="7"/>
      <c r="G910" s="131">
        <f>G911+G915</f>
        <v>4886.6784900000002</v>
      </c>
      <c r="H910" s="131">
        <f t="shared" ref="H910:I910" si="397">H911+H915</f>
        <v>4886.6784900000002</v>
      </c>
      <c r="I910" s="131">
        <f t="shared" si="397"/>
        <v>4886.6784900000002</v>
      </c>
      <c r="J910" s="122">
        <f t="shared" si="384"/>
        <v>100</v>
      </c>
      <c r="K910" s="122">
        <f t="shared" si="385"/>
        <v>100</v>
      </c>
    </row>
    <row r="911" spans="1:11" ht="40.5" x14ac:dyDescent="0.2">
      <c r="A911" s="111" t="s">
        <v>532</v>
      </c>
      <c r="B911" s="107" t="s">
        <v>685</v>
      </c>
      <c r="C911" s="107" t="s">
        <v>89</v>
      </c>
      <c r="D911" s="107" t="s">
        <v>82</v>
      </c>
      <c r="E911" s="107" t="s">
        <v>531</v>
      </c>
      <c r="F911" s="107"/>
      <c r="G911" s="140">
        <f>G912</f>
        <v>2456.9362900000001</v>
      </c>
      <c r="H911" s="140">
        <f t="shared" ref="H911:I913" si="398">H912</f>
        <v>2456.9362900000001</v>
      </c>
      <c r="I911" s="140">
        <f t="shared" si="398"/>
        <v>2456.9362900000001</v>
      </c>
      <c r="J911" s="122">
        <f t="shared" si="384"/>
        <v>100</v>
      </c>
      <c r="K911" s="122">
        <f t="shared" si="385"/>
        <v>100</v>
      </c>
    </row>
    <row r="912" spans="1:11" ht="25.5" x14ac:dyDescent="0.2">
      <c r="A912" s="95" t="s">
        <v>530</v>
      </c>
      <c r="B912" s="91" t="s">
        <v>685</v>
      </c>
      <c r="C912" s="91" t="s">
        <v>89</v>
      </c>
      <c r="D912" s="91" t="s">
        <v>82</v>
      </c>
      <c r="E912" s="91" t="s">
        <v>529</v>
      </c>
      <c r="F912" s="91"/>
      <c r="G912" s="135">
        <f>G913</f>
        <v>2456.9362900000001</v>
      </c>
      <c r="H912" s="135">
        <f t="shared" si="398"/>
        <v>2456.9362900000001</v>
      </c>
      <c r="I912" s="135">
        <f t="shared" si="398"/>
        <v>2456.9362900000001</v>
      </c>
      <c r="J912" s="122">
        <f t="shared" si="384"/>
        <v>100</v>
      </c>
      <c r="K912" s="122">
        <f t="shared" si="385"/>
        <v>100</v>
      </c>
    </row>
    <row r="913" spans="1:11" ht="63.75" x14ac:dyDescent="0.2">
      <c r="A913" s="95" t="s">
        <v>494</v>
      </c>
      <c r="B913" s="91" t="s">
        <v>685</v>
      </c>
      <c r="C913" s="91" t="s">
        <v>89</v>
      </c>
      <c r="D913" s="91" t="s">
        <v>82</v>
      </c>
      <c r="E913" s="91" t="s">
        <v>528</v>
      </c>
      <c r="F913" s="91"/>
      <c r="G913" s="135">
        <f>G914</f>
        <v>2456.9362900000001</v>
      </c>
      <c r="H913" s="135">
        <f t="shared" si="398"/>
        <v>2456.9362900000001</v>
      </c>
      <c r="I913" s="135">
        <f t="shared" si="398"/>
        <v>2456.9362900000001</v>
      </c>
      <c r="J913" s="122">
        <f t="shared" si="384"/>
        <v>100</v>
      </c>
      <c r="K913" s="122">
        <f t="shared" si="385"/>
        <v>100</v>
      </c>
    </row>
    <row r="914" spans="1:11" x14ac:dyDescent="0.2">
      <c r="A914" s="79" t="s">
        <v>176</v>
      </c>
      <c r="B914" s="68" t="s">
        <v>685</v>
      </c>
      <c r="C914" s="68" t="s">
        <v>89</v>
      </c>
      <c r="D914" s="68" t="s">
        <v>82</v>
      </c>
      <c r="E914" s="68" t="s">
        <v>528</v>
      </c>
      <c r="F914" s="68" t="s">
        <v>126</v>
      </c>
      <c r="G914" s="134">
        <v>2456.9362900000001</v>
      </c>
      <c r="H914" s="134">
        <v>2456.9362900000001</v>
      </c>
      <c r="I914" s="134">
        <v>2456.9362900000001</v>
      </c>
      <c r="J914" s="122">
        <f t="shared" si="384"/>
        <v>100</v>
      </c>
      <c r="K914" s="122">
        <f t="shared" si="385"/>
        <v>100</v>
      </c>
    </row>
    <row r="915" spans="1:11" x14ac:dyDescent="0.2">
      <c r="A915" s="33" t="s">
        <v>163</v>
      </c>
      <c r="B915" s="10" t="s">
        <v>685</v>
      </c>
      <c r="C915" s="10" t="s">
        <v>89</v>
      </c>
      <c r="D915" s="10" t="s">
        <v>82</v>
      </c>
      <c r="E915" s="10" t="s">
        <v>186</v>
      </c>
      <c r="F915" s="10"/>
      <c r="G915" s="136">
        <f>G916</f>
        <v>2429.7422000000001</v>
      </c>
      <c r="H915" s="136">
        <f t="shared" ref="H915:I916" si="399">H916</f>
        <v>2429.7422000000001</v>
      </c>
      <c r="I915" s="136">
        <f t="shared" si="399"/>
        <v>2429.7422000000001</v>
      </c>
      <c r="J915" s="122">
        <f t="shared" si="384"/>
        <v>100</v>
      </c>
      <c r="K915" s="122">
        <f t="shared" si="385"/>
        <v>100</v>
      </c>
    </row>
    <row r="916" spans="1:11" ht="63.75" x14ac:dyDescent="0.2">
      <c r="A916" s="15" t="s">
        <v>494</v>
      </c>
      <c r="B916" s="4" t="s">
        <v>685</v>
      </c>
      <c r="C916" s="4" t="s">
        <v>89</v>
      </c>
      <c r="D916" s="4" t="s">
        <v>82</v>
      </c>
      <c r="E916" s="4" t="s">
        <v>493</v>
      </c>
      <c r="F916" s="4"/>
      <c r="G916" s="135">
        <f>G917</f>
        <v>2429.7422000000001</v>
      </c>
      <c r="H916" s="135">
        <f t="shared" si="399"/>
        <v>2429.7422000000001</v>
      </c>
      <c r="I916" s="135">
        <f t="shared" si="399"/>
        <v>2429.7422000000001</v>
      </c>
      <c r="J916" s="122">
        <f t="shared" si="384"/>
        <v>100</v>
      </c>
      <c r="K916" s="122">
        <f t="shared" si="385"/>
        <v>100</v>
      </c>
    </row>
    <row r="917" spans="1:11" x14ac:dyDescent="0.2">
      <c r="A917" s="79" t="s">
        <v>176</v>
      </c>
      <c r="B917" s="5" t="s">
        <v>685</v>
      </c>
      <c r="C917" s="5" t="s">
        <v>89</v>
      </c>
      <c r="D917" s="5" t="s">
        <v>82</v>
      </c>
      <c r="E917" s="5" t="s">
        <v>493</v>
      </c>
      <c r="F917" s="5" t="s">
        <v>126</v>
      </c>
      <c r="G917" s="134">
        <v>2429.7422000000001</v>
      </c>
      <c r="H917" s="134">
        <v>2429.7422000000001</v>
      </c>
      <c r="I917" s="134">
        <v>2429.7422000000001</v>
      </c>
      <c r="J917" s="122">
        <f t="shared" si="384"/>
        <v>100</v>
      </c>
      <c r="K917" s="122">
        <f t="shared" si="385"/>
        <v>100</v>
      </c>
    </row>
    <row r="918" spans="1:11" x14ac:dyDescent="0.2">
      <c r="A918" s="45" t="s">
        <v>85</v>
      </c>
      <c r="B918" s="48"/>
      <c r="C918" s="49"/>
      <c r="D918" s="49"/>
      <c r="E918" s="49"/>
      <c r="F918" s="49"/>
      <c r="G918" s="117">
        <f>G15+G37+G286+G435+G483+G563+G679+G766+G826</f>
        <v>2544220.5619699997</v>
      </c>
      <c r="H918" s="117">
        <f t="shared" ref="H918:I918" si="400">H15+H37+H286+H435+H483+H563+H679+H766+H826</f>
        <v>2518052.3411099999</v>
      </c>
      <c r="I918" s="117">
        <f t="shared" si="400"/>
        <v>2488429.8397599999</v>
      </c>
      <c r="J918" s="122">
        <f t="shared" si="384"/>
        <v>97.807158583499515</v>
      </c>
      <c r="K918" s="122">
        <f t="shared" si="385"/>
        <v>98.823594693947399</v>
      </c>
    </row>
    <row r="919" spans="1:11" x14ac:dyDescent="0.2">
      <c r="H919" s="11">
        <v>2518052.3411099999</v>
      </c>
      <c r="I919" s="11">
        <v>2488429.8397599999</v>
      </c>
    </row>
    <row r="920" spans="1:11" x14ac:dyDescent="0.2">
      <c r="H920" s="77">
        <f>H919-H918</f>
        <v>0</v>
      </c>
      <c r="I920" s="77">
        <f>I919-I918</f>
        <v>0</v>
      </c>
    </row>
  </sheetData>
  <autoFilter ref="A14:I920" xr:uid="{00000000-0009-0000-0000-000000000000}"/>
  <customSheetViews>
    <customSheetView guid="{73FC67B9-3A5E-4402-A781-D3BF0209130F}" showPageBreaks="1" printArea="1" showAutoFilter="1" view="pageBreakPreview">
      <selection activeCell="K7" sqref="K7"/>
      <pageMargins left="0.39370078740157483" right="0.19685039370078741" top="0.19685039370078741" bottom="0.19685039370078741" header="0.11811023622047245" footer="0.11811023622047245"/>
      <pageSetup paperSize="9" scale="61" fitToHeight="19" orientation="portrait" r:id="rId1"/>
      <headerFooter alignWithMargins="0"/>
      <autoFilter ref="A14:I920" xr:uid="{00000000-0009-0000-0000-000000000000}"/>
    </customSheetView>
    <customSheetView guid="{B67934D4-E797-41BD-A015-871403995F47}" showPageBreaks="1" printArea="1" showAutoFilter="1" view="pageBreakPreview">
      <selection activeCell="I7" sqref="I7"/>
      <pageMargins left="0.39370078740157483" right="0.19685039370078741" top="0.19685039370078741" bottom="0.19685039370078741" header="0.11811023622047245" footer="0.11811023622047245"/>
      <pageSetup paperSize="9" scale="59" fitToHeight="19" orientation="portrait" r:id="rId2"/>
      <headerFooter alignWithMargins="0"/>
      <autoFilter ref="A14:I882" xr:uid="{7FB3A21A-1252-43BB-8567-4304F741A408}"/>
    </customSheetView>
    <customSheetView guid="{D092E20D-02A0-4FF3-8F4D-38FD8CFF3131}" showPageBreaks="1" printArea="1" showAutoFilter="1" view="pageBreakPreview" topLeftCell="A361">
      <selection activeCell="A370" sqref="A37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883" xr:uid="{85E1F075-592F-4DB2-97BE-32388C12CA5D}"/>
    </customSheetView>
    <customSheetView guid="{EAF61B99-7E7E-48AF-BC35-4A98D8D2E356}" showPageBreaks="1" printArea="1" showAutoFilter="1" view="pageBreakPreview" topLeftCell="A160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I872" xr:uid="{4A8DBF7A-328E-49D3-814B-B312E562517B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7:I574" xr:uid="{20B44300-B1E4-4E05-AC7E-A962AB921F3D}"/>
    </customSheetView>
  </customSheetViews>
  <mergeCells count="6">
    <mergeCell ref="L490:V490"/>
    <mergeCell ref="A11:G11"/>
    <mergeCell ref="G13:G14"/>
    <mergeCell ref="C13:F13"/>
    <mergeCell ref="A13:A14"/>
    <mergeCell ref="B13:B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1" fitToHeight="19" orientation="portrait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73FC67B9-3A5E-4402-A781-D3BF0209130F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D092E20D-02A0-4FF3-8F4D-38FD8CFF3131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2025-07-09T07:04:38Z</cp:lastPrinted>
  <dcterms:created xsi:type="dcterms:W3CDTF">2004-12-22T00:45:04Z</dcterms:created>
  <dcterms:modified xsi:type="dcterms:W3CDTF">2025-07-09T07:06:05Z</dcterms:modified>
</cp:coreProperties>
</file>